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haorg.sharepoint.com/Quality/Partnership for Patients/HIIN/Active Initiatives/Clostridium difficile/3. Misc/"/>
    </mc:Choice>
  </mc:AlternateContent>
  <bookViews>
    <workbookView xWindow="0" yWindow="0" windowWidth="28800" windowHeight="12435" activeTab="2"/>
  </bookViews>
  <sheets>
    <sheet name="Instructions" sheetId="3" r:id="rId1"/>
    <sheet name="Data Entry" sheetId="1" r:id="rId2"/>
    <sheet name="Overall Report" sheetId="2" r:id="rId3"/>
  </sheets>
  <definedNames>
    <definedName name="_xlnm.Print_Area" localSheetId="1">'Data Entry'!$A$1:$LO$16</definedName>
    <definedName name="_xlnm.Print_Area" localSheetId="0">Instructions!$A$1:$M$30</definedName>
    <definedName name="_xlnm.Print_Area" localSheetId="2">'Overall Report'!$A$1:$P$71</definedName>
  </definedNames>
  <calcPr calcId="171027"/>
</workbook>
</file>

<file path=xl/calcChain.xml><?xml version="1.0" encoding="utf-8"?>
<calcChain xmlns="http://schemas.openxmlformats.org/spreadsheetml/2006/main">
  <c r="F28" i="2" l="1"/>
  <c r="BX14" i="1"/>
  <c r="LN15" i="1"/>
  <c r="LL15" i="1"/>
  <c r="LL6" i="1"/>
  <c r="LM6" i="1"/>
  <c r="LM15" i="1" s="1"/>
  <c r="LN6" i="1"/>
  <c r="LO6" i="1"/>
  <c r="LO15" i="1" s="1"/>
  <c r="LL7" i="1"/>
  <c r="LM7" i="1"/>
  <c r="LN7" i="1"/>
  <c r="LO7" i="1"/>
  <c r="LL8" i="1"/>
  <c r="LM8" i="1"/>
  <c r="LN8" i="1"/>
  <c r="LO8" i="1"/>
  <c r="LL9" i="1"/>
  <c r="LM9" i="1"/>
  <c r="LN9" i="1"/>
  <c r="LO9" i="1"/>
  <c r="LL10" i="1"/>
  <c r="LM10" i="1"/>
  <c r="LN10" i="1"/>
  <c r="LO10" i="1"/>
  <c r="LL11" i="1"/>
  <c r="LM11" i="1"/>
  <c r="LN11" i="1"/>
  <c r="LO11" i="1"/>
  <c r="LL12" i="1"/>
  <c r="LM12" i="1"/>
  <c r="LN12" i="1"/>
  <c r="LO12" i="1"/>
  <c r="KP13" i="1"/>
  <c r="KX14" i="1"/>
  <c r="B70" i="2" s="1"/>
  <c r="KV14" i="1"/>
  <c r="KS14" i="1"/>
  <c r="KP6" i="1"/>
  <c r="KP7" i="1"/>
  <c r="KP8" i="1"/>
  <c r="KP9" i="1"/>
  <c r="KP10" i="1"/>
  <c r="KP11" i="1"/>
  <c r="KP12" i="1"/>
  <c r="KL14" i="1"/>
  <c r="KM14" i="1"/>
  <c r="KO14" i="1"/>
  <c r="KQ14" i="1"/>
  <c r="KR14" i="1"/>
  <c r="KT14" i="1"/>
  <c r="KU14" i="1"/>
  <c r="KK14" i="1"/>
  <c r="HS14" i="1"/>
  <c r="HT14" i="1"/>
  <c r="HU14" i="1"/>
  <c r="HV14" i="1"/>
  <c r="HW14" i="1"/>
  <c r="HX14" i="1"/>
  <c r="HY14" i="1"/>
  <c r="HK14" i="1"/>
  <c r="HL14" i="1"/>
  <c r="HM14" i="1"/>
  <c r="HN14" i="1"/>
  <c r="HO14" i="1"/>
  <c r="HP14" i="1"/>
  <c r="HQ14" i="1"/>
  <c r="HJ14" i="1"/>
  <c r="FR6" i="1"/>
  <c r="FS6" i="1"/>
  <c r="FR7" i="1"/>
  <c r="FS7" i="1"/>
  <c r="FR8" i="1"/>
  <c r="FS8" i="1"/>
  <c r="FR9" i="1"/>
  <c r="FS9" i="1"/>
  <c r="FR10" i="1"/>
  <c r="FS10" i="1"/>
  <c r="FR11" i="1"/>
  <c r="FS11" i="1"/>
  <c r="FR12" i="1"/>
  <c r="FS12" i="1"/>
  <c r="FS13" i="1"/>
  <c r="FR13" i="1"/>
  <c r="FN14" i="1"/>
  <c r="FO14" i="1"/>
  <c r="CW14" i="1"/>
  <c r="CT14" i="1"/>
  <c r="CQ14" i="1"/>
  <c r="CN14" i="1"/>
  <c r="F27" i="2" s="1"/>
  <c r="CK14" i="1"/>
  <c r="F26" i="2" s="1"/>
  <c r="CH14" i="1"/>
  <c r="F25" i="2" s="1"/>
  <c r="CE14" i="1"/>
  <c r="F24" i="2" s="1"/>
  <c r="CB14" i="1"/>
  <c r="F23" i="2" s="1"/>
  <c r="BY14" i="1"/>
  <c r="CV14" i="1"/>
  <c r="CS14" i="1"/>
  <c r="CP14" i="1"/>
  <c r="E28" i="2" s="1"/>
  <c r="CM14" i="1"/>
  <c r="E27" i="2" s="1"/>
  <c r="CJ14" i="1"/>
  <c r="E26" i="2" s="1"/>
  <c r="CG14" i="1"/>
  <c r="E25" i="2" s="1"/>
  <c r="CD14" i="1"/>
  <c r="E24" i="2" s="1"/>
  <c r="CA14" i="1"/>
  <c r="E23" i="2" s="1"/>
  <c r="H6" i="1"/>
  <c r="H7" i="1"/>
  <c r="H8" i="1"/>
  <c r="H9" i="1"/>
  <c r="H10" i="1"/>
  <c r="H11" i="1"/>
  <c r="H12" i="1"/>
  <c r="EH14" i="1"/>
  <c r="KX13" i="1"/>
  <c r="JZ14" i="1"/>
  <c r="KF14" i="1"/>
  <c r="JS13" i="1"/>
  <c r="JP14" i="1"/>
  <c r="L64" i="2" s="1"/>
  <c r="JP13" i="1"/>
  <c r="JM13" i="1"/>
  <c r="ET14" i="1"/>
  <c r="EU14" i="1"/>
  <c r="EV14" i="1"/>
  <c r="KP14" i="1" l="1"/>
  <c r="A70" i="2" s="1"/>
  <c r="FS14" i="1"/>
  <c r="L17" i="2" s="1"/>
  <c r="FR14" i="1"/>
  <c r="K17" i="2" s="1"/>
  <c r="O64" i="2"/>
  <c r="F70" i="2"/>
  <c r="BV14" i="1"/>
  <c r="A22" i="2" s="1"/>
  <c r="GH13" i="1" l="1"/>
  <c r="DK14" i="1"/>
  <c r="CU14" i="1"/>
  <c r="CR14" i="1"/>
  <c r="KV13" i="1"/>
  <c r="KS13" i="1"/>
  <c r="KF13" i="1"/>
  <c r="KH13" i="1"/>
  <c r="JR14" i="1"/>
  <c r="JR13" i="1"/>
  <c r="IS13" i="1"/>
  <c r="IT13" i="1"/>
  <c r="IR13" i="1"/>
  <c r="IR14" i="1"/>
  <c r="IS14" i="1"/>
  <c r="IT14" i="1"/>
  <c r="GO14" i="1"/>
  <c r="G46" i="2" s="1"/>
  <c r="GO13" i="1"/>
  <c r="GB14" i="1"/>
  <c r="D46" i="2" s="1"/>
  <c r="GB13" i="1"/>
  <c r="GE14" i="1"/>
  <c r="E46" i="2" s="1"/>
  <c r="GE13" i="1"/>
  <c r="CP13" i="1"/>
  <c r="CQ13" i="1"/>
  <c r="CR13" i="1"/>
  <c r="CS13" i="1"/>
  <c r="CT13" i="1"/>
  <c r="CU13" i="1"/>
  <c r="CV13" i="1"/>
  <c r="CW13" i="1"/>
  <c r="BU14" i="1"/>
  <c r="C46" i="2" s="1"/>
  <c r="M46" i="2" l="1"/>
  <c r="N46" i="2"/>
  <c r="HO13" i="1"/>
  <c r="HP13" i="1"/>
  <c r="F52" i="2"/>
  <c r="HW13" i="1"/>
  <c r="HX13" i="1"/>
  <c r="IQ14" i="1" l="1"/>
  <c r="IP14" i="1"/>
  <c r="IO14" i="1"/>
  <c r="G58" i="2" s="1"/>
  <c r="IQ13" i="1"/>
  <c r="IP13" i="1"/>
  <c r="IN14" i="1"/>
  <c r="IM14" i="1"/>
  <c r="IL14" i="1"/>
  <c r="IN13" i="1"/>
  <c r="IM13" i="1"/>
  <c r="IK14" i="1"/>
  <c r="IJ14" i="1"/>
  <c r="II14" i="1"/>
  <c r="C58" i="2" s="1"/>
  <c r="IK13" i="1"/>
  <c r="IJ13" i="1"/>
  <c r="HR16" i="1"/>
  <c r="E52" i="2"/>
  <c r="D52" i="2"/>
  <c r="C52" i="2"/>
  <c r="B52" i="2"/>
  <c r="HR14" i="1"/>
  <c r="A52" i="2" s="1"/>
  <c r="HY13" i="1"/>
  <c r="HV13" i="1"/>
  <c r="HU13" i="1"/>
  <c r="HT13" i="1"/>
  <c r="HS13" i="1"/>
  <c r="HR13" i="1"/>
  <c r="GH14" i="1"/>
  <c r="F46" i="2" s="1"/>
  <c r="E58" i="2" l="1"/>
  <c r="F58" i="2"/>
  <c r="J40" i="2"/>
  <c r="ES14" i="1"/>
  <c r="I40" i="2" s="1"/>
  <c r="EZ6" i="1"/>
  <c r="EZ7" i="1"/>
  <c r="EZ8" i="1"/>
  <c r="EZ9" i="1"/>
  <c r="EZ10" i="1"/>
  <c r="EZ11" i="1"/>
  <c r="EZ12" i="1"/>
  <c r="EY6" i="1"/>
  <c r="EY7" i="1"/>
  <c r="EY8" i="1"/>
  <c r="EY9" i="1"/>
  <c r="EY10" i="1"/>
  <c r="EY11" i="1"/>
  <c r="EY12" i="1"/>
  <c r="AA6" i="1"/>
  <c r="AA7" i="1"/>
  <c r="AA8" i="1"/>
  <c r="AA9" i="1"/>
  <c r="AA10" i="1"/>
  <c r="AA11" i="1"/>
  <c r="AA12" i="1"/>
  <c r="AA14" i="1" l="1"/>
  <c r="EY14" i="1"/>
  <c r="I17" i="2" s="1"/>
  <c r="EZ14" i="1"/>
  <c r="J17" i="2" s="1"/>
  <c r="H17" i="2"/>
  <c r="EI14" i="1"/>
  <c r="O34" i="2" s="1"/>
  <c r="EJ14" i="1"/>
  <c r="EK14" i="1"/>
  <c r="EJ13" i="1"/>
  <c r="EK13" i="1"/>
  <c r="EI13" i="1"/>
  <c r="DR16" i="1"/>
  <c r="DO16" i="1"/>
  <c r="DP14" i="1"/>
  <c r="DQ14" i="1"/>
  <c r="DR14" i="1"/>
  <c r="H22" i="2" s="1"/>
  <c r="DS14" i="1"/>
  <c r="DT14" i="1"/>
  <c r="DO14" i="1"/>
  <c r="G22" i="2" s="1"/>
  <c r="DT13" i="1"/>
  <c r="DS13" i="1"/>
  <c r="DR13" i="1"/>
  <c r="DQ13" i="1"/>
  <c r="DP13" i="1"/>
  <c r="DO13" i="1"/>
  <c r="E22" i="2"/>
  <c r="AQ13" i="1"/>
  <c r="AQ14" i="1"/>
  <c r="N11" i="2" s="1"/>
  <c r="H14" i="1" l="1"/>
  <c r="CO14" i="1"/>
  <c r="CO13" i="1"/>
  <c r="A11" i="2" l="1"/>
  <c r="G17" i="2"/>
  <c r="C28" i="2"/>
  <c r="G69" i="2"/>
  <c r="H69" i="2"/>
  <c r="I69" i="2"/>
  <c r="J69" i="2"/>
  <c r="KQ16" i="1" l="1"/>
  <c r="KL13" i="1"/>
  <c r="KM13" i="1"/>
  <c r="KN13" i="1"/>
  <c r="KO13" i="1"/>
  <c r="KQ13" i="1"/>
  <c r="KR13" i="1"/>
  <c r="KT13" i="1"/>
  <c r="KU13" i="1"/>
  <c r="KK13" i="1"/>
  <c r="LA16" i="1"/>
  <c r="LB14" i="1"/>
  <c r="LA14" i="1"/>
  <c r="LB13" i="1"/>
  <c r="LA13" i="1"/>
  <c r="JX14" i="1"/>
  <c r="E70" i="2" s="1"/>
  <c r="JW14" i="1"/>
  <c r="D70" i="2" s="1"/>
  <c r="JV14" i="1"/>
  <c r="C70" i="2" s="1"/>
  <c r="JX13" i="1"/>
  <c r="JW13" i="1"/>
  <c r="JV13" i="1"/>
  <c r="JD13" i="1"/>
  <c r="JE13" i="1"/>
  <c r="JF13" i="1"/>
  <c r="JG13" i="1"/>
  <c r="JH13" i="1"/>
  <c r="JI13" i="1"/>
  <c r="JJ13" i="1"/>
  <c r="JK13" i="1"/>
  <c r="JL13" i="1"/>
  <c r="HL13" i="1"/>
  <c r="J46" i="2"/>
  <c r="FI14" i="1"/>
  <c r="FJ14" i="1"/>
  <c r="M40" i="2" s="1"/>
  <c r="FK14" i="1"/>
  <c r="N40" i="2" s="1"/>
  <c r="FL14" i="1"/>
  <c r="EN14" i="1"/>
  <c r="EM14" i="1"/>
  <c r="IV16" i="1"/>
  <c r="IH13" i="1"/>
  <c r="IG13" i="1"/>
  <c r="IF14" i="1"/>
  <c r="D58" i="2" s="1"/>
  <c r="IG14" i="1"/>
  <c r="IC14" i="1"/>
  <c r="B58" i="2" s="1"/>
  <c r="HZ14" i="1"/>
  <c r="A58" i="2" s="1"/>
  <c r="IC13" i="1"/>
  <c r="HZ13" i="1"/>
  <c r="HF14" i="1"/>
  <c r="HB14" i="1"/>
  <c r="M52" i="2" s="1"/>
  <c r="GY14" i="1"/>
  <c r="L52" i="2" s="1"/>
  <c r="HF13" i="1"/>
  <c r="HB13" i="1"/>
  <c r="GY13" i="1"/>
  <c r="GT13" i="1"/>
  <c r="GQ13" i="1"/>
  <c r="GK13" i="1"/>
  <c r="GT14" i="1"/>
  <c r="I52" i="2" s="1"/>
  <c r="GQ14" i="1"/>
  <c r="H52" i="2" s="1"/>
  <c r="GK14" i="1"/>
  <c r="G52" i="2" s="1"/>
  <c r="HJ16" i="1"/>
  <c r="L46" i="2"/>
  <c r="K46" i="2"/>
  <c r="I46" i="2"/>
  <c r="H46" i="2"/>
  <c r="HQ13" i="1"/>
  <c r="HN13" i="1"/>
  <c r="HM13" i="1"/>
  <c r="HK13" i="1"/>
  <c r="HJ13" i="1"/>
  <c r="JS14" i="1"/>
  <c r="AE14" i="1"/>
  <c r="K5" i="2" s="1"/>
  <c r="EM16" i="1"/>
  <c r="DZ14" i="1"/>
  <c r="K34" i="2" s="1"/>
  <c r="DY14" i="1"/>
  <c r="J34" i="2" s="1"/>
  <c r="BV13" i="1"/>
  <c r="EB13" i="1"/>
  <c r="EB14" i="1"/>
  <c r="P34" i="2" s="1"/>
  <c r="EN13" i="1"/>
  <c r="EM13" i="1"/>
  <c r="ED13" i="1"/>
  <c r="EE13" i="1"/>
  <c r="EF13" i="1"/>
  <c r="ED14" i="1"/>
  <c r="M34" i="2" s="1"/>
  <c r="EE14" i="1"/>
  <c r="N34" i="2" s="1"/>
  <c r="EC16" i="1"/>
  <c r="EC14" i="1"/>
  <c r="L34" i="2" s="1"/>
  <c r="EC13" i="1"/>
  <c r="DV16" i="1"/>
  <c r="DW14" i="1"/>
  <c r="DV14" i="1"/>
  <c r="DW13" i="1"/>
  <c r="DV13" i="1"/>
  <c r="DF14" i="1"/>
  <c r="DD14" i="1"/>
  <c r="G34" i="2" s="1"/>
  <c r="DB14" i="1"/>
  <c r="E34" i="2" s="1"/>
  <c r="DC13" i="1"/>
  <c r="DC14" i="1"/>
  <c r="F34" i="2" s="1"/>
  <c r="CZ14" i="1"/>
  <c r="C34" i="2" s="1"/>
  <c r="DE14" i="1"/>
  <c r="F22" i="2"/>
  <c r="AB16" i="1"/>
  <c r="AC14" i="1"/>
  <c r="I5" i="2" s="1"/>
  <c r="AD14" i="1"/>
  <c r="J5" i="2" s="1"/>
  <c r="AB14" i="1"/>
  <c r="H5" i="2" s="1"/>
  <c r="AC13" i="1"/>
  <c r="AD13" i="1"/>
  <c r="AB13" i="1"/>
  <c r="AE16" i="1"/>
  <c r="AF14" i="1"/>
  <c r="L5" i="2" s="1"/>
  <c r="AG14" i="1"/>
  <c r="M5" i="2" s="1"/>
  <c r="AF13" i="1"/>
  <c r="AG13" i="1"/>
  <c r="AE13" i="1"/>
  <c r="Q16" i="1"/>
  <c r="R14" i="1"/>
  <c r="S14" i="1"/>
  <c r="R13" i="1"/>
  <c r="S13" i="1"/>
  <c r="Q13" i="1"/>
  <c r="AH16" i="1"/>
  <c r="AV16" i="1"/>
  <c r="AY16" i="1"/>
  <c r="EI16" i="1"/>
  <c r="CN16" i="1"/>
  <c r="CB16" i="1"/>
  <c r="GW16" i="1"/>
  <c r="IX16" i="1"/>
  <c r="JA16" i="1"/>
  <c r="I16" i="1"/>
  <c r="JD14" i="1"/>
  <c r="A64" i="2" s="1"/>
  <c r="DG14" i="1"/>
  <c r="DK16" i="1" s="1"/>
  <c r="H34" i="2" s="1"/>
  <c r="FQ13" i="1"/>
  <c r="CX13" i="1"/>
  <c r="CY13" i="1"/>
  <c r="DA13" i="1"/>
  <c r="BW13" i="1"/>
  <c r="BZ13" i="1"/>
  <c r="CC13" i="1"/>
  <c r="CF13" i="1"/>
  <c r="CI13" i="1"/>
  <c r="CL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GX13" i="1"/>
  <c r="LK13" i="1"/>
  <c r="AZ13" i="1"/>
  <c r="BA13" i="1"/>
  <c r="AY13" i="1"/>
  <c r="AW13" i="1"/>
  <c r="AX13" i="1"/>
  <c r="AV13" i="1"/>
  <c r="AP14" i="1"/>
  <c r="M11" i="2" s="1"/>
  <c r="AO14" i="1"/>
  <c r="L11" i="2" s="1"/>
  <c r="AS13" i="1"/>
  <c r="AR13" i="1"/>
  <c r="AI13" i="1"/>
  <c r="AT13" i="1"/>
  <c r="AJ13" i="1"/>
  <c r="AK13" i="1"/>
  <c r="AL13" i="1"/>
  <c r="AM13" i="1"/>
  <c r="AN13" i="1"/>
  <c r="AO13" i="1"/>
  <c r="AP13" i="1"/>
  <c r="AH13" i="1"/>
  <c r="U14" i="1"/>
  <c r="G5" i="2" s="1"/>
  <c r="AH14" i="1"/>
  <c r="B11" i="2" s="1"/>
  <c r="AS14" i="1"/>
  <c r="C11" i="2" s="1"/>
  <c r="AR14" i="1"/>
  <c r="D11" i="2" s="1"/>
  <c r="AI14" i="1"/>
  <c r="E11" i="2" s="1"/>
  <c r="AT14" i="1"/>
  <c r="AJ14" i="1"/>
  <c r="G11" i="2" s="1"/>
  <c r="AK14" i="1"/>
  <c r="H11" i="2" s="1"/>
  <c r="AL14" i="1"/>
  <c r="I11" i="2" s="1"/>
  <c r="AM14" i="1"/>
  <c r="J11" i="2" s="1"/>
  <c r="AN14" i="1"/>
  <c r="K11" i="2" s="1"/>
  <c r="AV14" i="1"/>
  <c r="N5" i="2" s="1"/>
  <c r="AW14" i="1"/>
  <c r="O5" i="2" s="1"/>
  <c r="AX14" i="1"/>
  <c r="P5" i="2" s="1"/>
  <c r="AY14" i="1"/>
  <c r="D17" i="2" s="1"/>
  <c r="AZ14" i="1"/>
  <c r="E17" i="2" s="1"/>
  <c r="BA14" i="1"/>
  <c r="F17" i="2" s="1"/>
  <c r="FP14" i="1"/>
  <c r="K40" i="2" s="1"/>
  <c r="DX14" i="1"/>
  <c r="I34" i="2" s="1"/>
  <c r="FQ14" i="1"/>
  <c r="P40" i="2" s="1"/>
  <c r="CX14" i="1"/>
  <c r="CY14" i="1"/>
  <c r="B34" i="2" s="1"/>
  <c r="DA14" i="1"/>
  <c r="D34" i="2" s="1"/>
  <c r="BW14" i="1"/>
  <c r="BZ14" i="1"/>
  <c r="C23" i="2" s="1"/>
  <c r="CC14" i="1"/>
  <c r="CF14" i="1"/>
  <c r="CI14" i="1"/>
  <c r="CL14" i="1"/>
  <c r="FA14" i="1"/>
  <c r="FB14" i="1"/>
  <c r="B40" i="2" s="1"/>
  <c r="FC14" i="1"/>
  <c r="C40" i="2" s="1"/>
  <c r="FD14" i="1"/>
  <c r="D40" i="2" s="1"/>
  <c r="FE14" i="1"/>
  <c r="E40" i="2" s="1"/>
  <c r="FF14" i="1"/>
  <c r="F40" i="2" s="1"/>
  <c r="FG14" i="1"/>
  <c r="G40" i="2" s="1"/>
  <c r="FH14" i="1"/>
  <c r="H40" i="2" s="1"/>
  <c r="FM14" i="1"/>
  <c r="O40" i="2" s="1"/>
  <c r="KH14" i="1"/>
  <c r="FT14" i="1"/>
  <c r="A46" i="2" s="1"/>
  <c r="FW14" i="1"/>
  <c r="B46" i="2" s="1"/>
  <c r="GW14" i="1"/>
  <c r="J52" i="2" s="1"/>
  <c r="GX14" i="1"/>
  <c r="K52" i="2" s="1"/>
  <c r="JM14" i="1"/>
  <c r="K64" i="2" s="1"/>
  <c r="BB14" i="1"/>
  <c r="B17" i="2" s="1"/>
  <c r="BE14" i="1"/>
  <c r="C17" i="2" s="1"/>
  <c r="JE14" i="1"/>
  <c r="B64" i="2" s="1"/>
  <c r="JF14" i="1"/>
  <c r="C64" i="2" s="1"/>
  <c r="JG14" i="1"/>
  <c r="D64" i="2" s="1"/>
  <c r="JH14" i="1"/>
  <c r="E64" i="2" s="1"/>
  <c r="JI14" i="1"/>
  <c r="F64" i="2" s="1"/>
  <c r="JJ14" i="1"/>
  <c r="G64" i="2" s="1"/>
  <c r="JK14" i="1"/>
  <c r="H64" i="2" s="1"/>
  <c r="JL14" i="1"/>
  <c r="IX14" i="1"/>
  <c r="I64" i="2" s="1"/>
  <c r="JA14" i="1"/>
  <c r="J64" i="2" s="1"/>
  <c r="KB14" i="1"/>
  <c r="N64" i="2" s="1"/>
  <c r="IH14" i="1"/>
  <c r="LK14" i="1"/>
  <c r="L14" i="1"/>
  <c r="D5" i="2" s="1"/>
  <c r="I14" i="1"/>
  <c r="M14" i="1"/>
  <c r="Q14" i="1"/>
  <c r="F5" i="2" s="1"/>
  <c r="J14" i="1"/>
  <c r="C5" i="2" s="1"/>
  <c r="I13" i="1"/>
  <c r="K13" i="1"/>
  <c r="J13" i="1"/>
  <c r="C14" i="1"/>
  <c r="KP15" i="1" s="1"/>
  <c r="A71" i="2" s="1"/>
  <c r="FO15" i="1" l="1"/>
  <c r="FN15" i="1"/>
  <c r="FS15" i="1"/>
  <c r="FR15" i="1"/>
  <c r="K18" i="2" s="1"/>
  <c r="EH15" i="1"/>
  <c r="L70" i="2" s="1"/>
  <c r="JP15" i="1"/>
  <c r="L65" i="2" s="1"/>
  <c r="KX15" i="1"/>
  <c r="B71" i="2" s="1"/>
  <c r="JZ15" i="1"/>
  <c r="F71" i="2" s="1"/>
  <c r="KF15" i="1"/>
  <c r="O65" i="2" s="1"/>
  <c r="JS15" i="1"/>
  <c r="M65" i="2" s="1"/>
  <c r="M64" i="2"/>
  <c r="KS15" i="1"/>
  <c r="CR15" i="1"/>
  <c r="KV15" i="1"/>
  <c r="F11" i="2"/>
  <c r="O11" i="2"/>
  <c r="IT15" i="1"/>
  <c r="IS15" i="1"/>
  <c r="IR15" i="1"/>
  <c r="N52" i="2"/>
  <c r="HF15" i="1"/>
  <c r="N53" i="2" s="1"/>
  <c r="GO15" i="1"/>
  <c r="G47" i="2" s="1"/>
  <c r="GE15" i="1"/>
  <c r="E47" i="2" s="1"/>
  <c r="GB15" i="1"/>
  <c r="D47" i="2" s="1"/>
  <c r="DK17" i="1"/>
  <c r="H35" i="2" s="1"/>
  <c r="CU15" i="1"/>
  <c r="HO15" i="1"/>
  <c r="M47" i="2" s="1"/>
  <c r="HX15" i="1"/>
  <c r="F53" i="2" s="1"/>
  <c r="HP15" i="1"/>
  <c r="N47" i="2" s="1"/>
  <c r="HW15" i="1"/>
  <c r="IQ15" i="1"/>
  <c r="IM15" i="1"/>
  <c r="IJ15" i="1"/>
  <c r="IP15" i="1"/>
  <c r="IK15" i="1"/>
  <c r="HY15" i="1"/>
  <c r="HU15" i="1"/>
  <c r="D53" i="2" s="1"/>
  <c r="IN15" i="1"/>
  <c r="II15" i="1"/>
  <c r="C59" i="2" s="1"/>
  <c r="HR15" i="1"/>
  <c r="A53" i="2" s="1"/>
  <c r="IO15" i="1"/>
  <c r="G59" i="2" s="1"/>
  <c r="IL15" i="1"/>
  <c r="HV15" i="1"/>
  <c r="E53" i="2" s="1"/>
  <c r="HS15" i="1"/>
  <c r="B53" i="2" s="1"/>
  <c r="HT15" i="1"/>
  <c r="C53" i="2" s="1"/>
  <c r="GH15" i="1"/>
  <c r="F47" i="2" s="1"/>
  <c r="ES15" i="1"/>
  <c r="I41" i="2" s="1"/>
  <c r="EU15" i="1"/>
  <c r="J41" i="2" s="1"/>
  <c r="L40" i="2"/>
  <c r="A40" i="2"/>
  <c r="AQ15" i="1"/>
  <c r="N12" i="2" s="1"/>
  <c r="EI15" i="1"/>
  <c r="O35" i="2" s="1"/>
  <c r="EK15" i="1"/>
  <c r="EJ15" i="1"/>
  <c r="C27" i="2"/>
  <c r="BW15" i="1"/>
  <c r="D22" i="2" s="1"/>
  <c r="C22" i="2"/>
  <c r="C25" i="2"/>
  <c r="C26" i="2"/>
  <c r="E5" i="2"/>
  <c r="DS15" i="1"/>
  <c r="DR15" i="1"/>
  <c r="H23" i="2" s="1"/>
  <c r="DO15" i="1"/>
  <c r="G23" i="2" s="1"/>
  <c r="DT15" i="1"/>
  <c r="DQ15" i="1"/>
  <c r="DP15" i="1"/>
  <c r="C24" i="2"/>
  <c r="A34" i="2"/>
  <c r="KK15" i="1"/>
  <c r="CO15" i="1"/>
  <c r="D28" i="2" s="1"/>
  <c r="B5" i="2"/>
  <c r="I15" i="1"/>
  <c r="B6" i="2" s="1"/>
  <c r="KQ15" i="1"/>
  <c r="KL15" i="1"/>
  <c r="KU15" i="1"/>
  <c r="KO15" i="1"/>
  <c r="FL15" i="1"/>
  <c r="HQ15" i="1"/>
  <c r="A5" i="2"/>
  <c r="KT15" i="1"/>
  <c r="KN15" i="1"/>
  <c r="KR15" i="1"/>
  <c r="KM15" i="1"/>
  <c r="LA15" i="1"/>
  <c r="LB15" i="1"/>
  <c r="JV15" i="1"/>
  <c r="C71" i="2" s="1"/>
  <c r="JW15" i="1"/>
  <c r="D71" i="2" s="1"/>
  <c r="JX15" i="1"/>
  <c r="E71" i="2" s="1"/>
  <c r="HL15" i="1"/>
  <c r="J47" i="2" s="1"/>
  <c r="EM15" i="1"/>
  <c r="FK15" i="1"/>
  <c r="N41" i="2" s="1"/>
  <c r="EN15" i="1"/>
  <c r="FI15" i="1"/>
  <c r="L41" i="2" s="1"/>
  <c r="FJ15" i="1"/>
  <c r="M41" i="2" s="1"/>
  <c r="IG15" i="1"/>
  <c r="GQ15" i="1"/>
  <c r="H53" i="2" s="1"/>
  <c r="IF15" i="1"/>
  <c r="D59" i="2" s="1"/>
  <c r="GK15" i="1"/>
  <c r="G53" i="2" s="1"/>
  <c r="HN15" i="1"/>
  <c r="L47" i="2" s="1"/>
  <c r="HB15" i="1"/>
  <c r="M53" i="2" s="1"/>
  <c r="HK15" i="1"/>
  <c r="I47" i="2" s="1"/>
  <c r="HM15" i="1"/>
  <c r="K47" i="2" s="1"/>
  <c r="GT15" i="1"/>
  <c r="I53" i="2" s="1"/>
  <c r="HJ15" i="1"/>
  <c r="H47" i="2" s="1"/>
  <c r="HZ15" i="1"/>
  <c r="A59" i="2" s="1"/>
  <c r="GY15" i="1"/>
  <c r="L53" i="2" s="1"/>
  <c r="IC15" i="1"/>
  <c r="B59" i="2" s="1"/>
  <c r="BV15" i="1"/>
  <c r="A23" i="2" s="1"/>
  <c r="DC15" i="1"/>
  <c r="F35" i="2" s="1"/>
  <c r="EB15" i="1"/>
  <c r="P35" i="2" s="1"/>
  <c r="DV15" i="1"/>
  <c r="EC15" i="1"/>
  <c r="L35" i="2" s="1"/>
  <c r="ED15" i="1"/>
  <c r="M35" i="2" s="1"/>
  <c r="AB15" i="1"/>
  <c r="H6" i="2" s="1"/>
  <c r="EE15" i="1"/>
  <c r="N35" i="2" s="1"/>
  <c r="DE15" i="1"/>
  <c r="DW15" i="1"/>
  <c r="AC15" i="1"/>
  <c r="I6" i="2" s="1"/>
  <c r="AF15" i="1"/>
  <c r="L6" i="2" s="1"/>
  <c r="J70" i="2"/>
  <c r="AE15" i="1"/>
  <c r="K6" i="2" s="1"/>
  <c r="AG15" i="1"/>
  <c r="M6" i="2" s="1"/>
  <c r="AD15" i="1"/>
  <c r="J6" i="2" s="1"/>
  <c r="S15" i="1"/>
  <c r="R15" i="1"/>
  <c r="GX15" i="1"/>
  <c r="K53" i="2" s="1"/>
  <c r="DX15" i="1"/>
  <c r="I35" i="2" s="1"/>
  <c r="AX15" i="1"/>
  <c r="P6" i="2" s="1"/>
  <c r="AM15" i="1"/>
  <c r="J12" i="2" s="1"/>
  <c r="AT15" i="1"/>
  <c r="G70" i="2"/>
  <c r="LK15" i="1"/>
  <c r="KB15" i="1"/>
  <c r="N65" i="2" s="1"/>
  <c r="FG15" i="1"/>
  <c r="G41" i="2" s="1"/>
  <c r="FC15" i="1"/>
  <c r="C41" i="2" s="1"/>
  <c r="CI15" i="1"/>
  <c r="D26" i="2" s="1"/>
  <c r="CX15" i="1"/>
  <c r="A35" i="2" s="1"/>
  <c r="FP15" i="1"/>
  <c r="K41" i="2" s="1"/>
  <c r="BA15" i="1"/>
  <c r="F18" i="2" s="1"/>
  <c r="AW15" i="1"/>
  <c r="O6" i="2" s="1"/>
  <c r="AL15" i="1"/>
  <c r="I12" i="2" s="1"/>
  <c r="AI15" i="1"/>
  <c r="E12" i="2" s="1"/>
  <c r="U15" i="1"/>
  <c r="G6" i="2" s="1"/>
  <c r="Q15" i="1"/>
  <c r="F6" i="2" s="1"/>
  <c r="FT15" i="1"/>
  <c r="A47" i="2" s="1"/>
  <c r="I70" i="2"/>
  <c r="JJ15" i="1"/>
  <c r="G65" i="2" s="1"/>
  <c r="JF15" i="1"/>
  <c r="C65" i="2" s="1"/>
  <c r="JD15" i="1"/>
  <c r="A65" i="2" s="1"/>
  <c r="M15" i="1"/>
  <c r="E6" i="2" s="1"/>
  <c r="IH15" i="1"/>
  <c r="IX15" i="1"/>
  <c r="I65" i="2" s="1"/>
  <c r="JI15" i="1"/>
  <c r="F65" i="2" s="1"/>
  <c r="JE15" i="1"/>
  <c r="B65" i="2" s="1"/>
  <c r="BB15" i="1"/>
  <c r="B18" i="2" s="1"/>
  <c r="GW15" i="1"/>
  <c r="J53" i="2" s="1"/>
  <c r="FW15" i="1"/>
  <c r="B47" i="2" s="1"/>
  <c r="FF15" i="1"/>
  <c r="F41" i="2" s="1"/>
  <c r="FB15" i="1"/>
  <c r="B41" i="2" s="1"/>
  <c r="CF15" i="1"/>
  <c r="D25" i="2" s="1"/>
  <c r="AZ15" i="1"/>
  <c r="E18" i="2" s="1"/>
  <c r="AV15" i="1"/>
  <c r="N6" i="2" s="1"/>
  <c r="AK15" i="1"/>
  <c r="H12" i="2" s="1"/>
  <c r="AR15" i="1"/>
  <c r="D12" i="2" s="1"/>
  <c r="JA15" i="1"/>
  <c r="J65" i="2" s="1"/>
  <c r="JL15" i="1"/>
  <c r="JH15" i="1"/>
  <c r="E65" i="2" s="1"/>
  <c r="BE15" i="1"/>
  <c r="C18" i="2" s="1"/>
  <c r="FM15" i="1"/>
  <c r="O41" i="2" s="1"/>
  <c r="FE15" i="1"/>
  <c r="E41" i="2" s="1"/>
  <c r="FA15" i="1"/>
  <c r="A41" i="2" s="1"/>
  <c r="CC15" i="1"/>
  <c r="D24" i="2" s="1"/>
  <c r="DA15" i="1"/>
  <c r="D35" i="2" s="1"/>
  <c r="FQ15" i="1"/>
  <c r="P41" i="2" s="1"/>
  <c r="AY15" i="1"/>
  <c r="D18" i="2" s="1"/>
  <c r="AN15" i="1"/>
  <c r="K12" i="2" s="1"/>
  <c r="AJ15" i="1"/>
  <c r="G12" i="2" s="1"/>
  <c r="AS15" i="1"/>
  <c r="C12" i="2" s="1"/>
  <c r="H70" i="2"/>
  <c r="J15" i="1"/>
  <c r="C6" i="2" s="1"/>
  <c r="JK15" i="1"/>
  <c r="H65" i="2" s="1"/>
  <c r="JG15" i="1"/>
  <c r="D65" i="2" s="1"/>
  <c r="JM15" i="1"/>
  <c r="K65" i="2" s="1"/>
  <c r="KH15" i="1"/>
  <c r="FH15" i="1"/>
  <c r="H41" i="2" s="1"/>
  <c r="FD15" i="1"/>
  <c r="D41" i="2" s="1"/>
  <c r="CL15" i="1"/>
  <c r="D27" i="2" s="1"/>
  <c r="BZ15" i="1"/>
  <c r="D23" i="2" s="1"/>
  <c r="CY15" i="1"/>
  <c r="B35" i="2" s="1"/>
  <c r="AH15" i="1"/>
  <c r="B12" i="2" s="1"/>
  <c r="AO15" i="1"/>
  <c r="L12" i="2" s="1"/>
  <c r="AP15" i="1"/>
  <c r="M12" i="2" s="1"/>
  <c r="F59" i="2" l="1"/>
  <c r="E59" i="2"/>
  <c r="K70" i="2"/>
  <c r="L18" i="2"/>
  <c r="F12" i="2"/>
  <c r="O12" i="2"/>
</calcChain>
</file>

<file path=xl/sharedStrings.xml><?xml version="1.0" encoding="utf-8"?>
<sst xmlns="http://schemas.openxmlformats.org/spreadsheetml/2006/main" count="725" uniqueCount="375">
  <si>
    <t>Admission Date</t>
  </si>
  <si>
    <t>Sex</t>
  </si>
  <si>
    <t>Male</t>
  </si>
  <si>
    <t>Female</t>
  </si>
  <si>
    <t>Age</t>
  </si>
  <si>
    <t>Expired</t>
  </si>
  <si>
    <t>No</t>
  </si>
  <si>
    <t>Unknown</t>
  </si>
  <si>
    <t>Yes</t>
  </si>
  <si>
    <t>NA</t>
  </si>
  <si>
    <t>Event Date</t>
  </si>
  <si>
    <t>Other</t>
  </si>
  <si>
    <t>Investigation summary</t>
  </si>
  <si>
    <t>Next Steps</t>
  </si>
  <si>
    <t>Completed</t>
  </si>
  <si>
    <t>Timeline for completion</t>
  </si>
  <si>
    <t>No recheck is needed</t>
  </si>
  <si>
    <t>Recheck</t>
  </si>
  <si>
    <t>One month</t>
  </si>
  <si>
    <t>One quarter</t>
  </si>
  <si>
    <t>6 months</t>
  </si>
  <si>
    <t>One year</t>
  </si>
  <si>
    <t>Median Age</t>
  </si>
  <si>
    <t>Discharge Date</t>
  </si>
  <si>
    <t>Death Related to CDI</t>
  </si>
  <si>
    <t>Arrival in ES</t>
  </si>
  <si>
    <t>Risk for CDI</t>
  </si>
  <si>
    <t>&gt; 65 years old</t>
  </si>
  <si>
    <t>Multiple comorbidities</t>
  </si>
  <si>
    <t>Nursing Home Resident</t>
  </si>
  <si>
    <t>Prolonged hospital stay</t>
  </si>
  <si>
    <t>Enteral Feedings</t>
  </si>
  <si>
    <t>Proton Pump Inhibitor</t>
  </si>
  <si>
    <t>H2 antagonists</t>
  </si>
  <si>
    <t>Ileus</t>
  </si>
  <si>
    <t>Date of Diarrhea onset</t>
  </si>
  <si>
    <t>Type of Incident</t>
  </si>
  <si>
    <t>Initial with no previous PMH</t>
  </si>
  <si>
    <t>Initial as &gt; 56 days after previous event</t>
  </si>
  <si>
    <t>Recurrent as &gt;14 but &lt;56 days</t>
  </si>
  <si>
    <t>Specimen Collection Date</t>
  </si>
  <si>
    <t>Community Onset</t>
  </si>
  <si>
    <t>Healthcare Facility Onset</t>
  </si>
  <si>
    <t>Did diarrhea resolve between order and collection</t>
  </si>
  <si>
    <t>Repeat Test</t>
  </si>
  <si>
    <t>Pseudomembranous colitis</t>
  </si>
  <si>
    <t>Bl/NAP1/027</t>
  </si>
  <si>
    <t>Treatment</t>
  </si>
  <si>
    <t>Stopping offending antibiotic</t>
  </si>
  <si>
    <t>Metronidazole</t>
  </si>
  <si>
    <t>Vancomycin</t>
  </si>
  <si>
    <t>Fidaxomicin</t>
  </si>
  <si>
    <t>Cephalosporins</t>
  </si>
  <si>
    <t>Clindamycin</t>
  </si>
  <si>
    <t>Ampicillin</t>
  </si>
  <si>
    <t>Start Date</t>
  </si>
  <si>
    <t>End Date</t>
  </si>
  <si>
    <t>Stool Softener</t>
  </si>
  <si>
    <t>Laxatives</t>
  </si>
  <si>
    <t>Enema</t>
  </si>
  <si>
    <t>Bowel Prep</t>
  </si>
  <si>
    <t>Lactulose</t>
  </si>
  <si>
    <t>Tube Feedings</t>
  </si>
  <si>
    <t>CDI testing within previous 7 days</t>
  </si>
  <si>
    <t>Fever</t>
  </si>
  <si>
    <t>WBC Elevated</t>
  </si>
  <si>
    <t>Abdominal Pain</t>
  </si>
  <si>
    <t>IBD</t>
  </si>
  <si>
    <t>Hand Hygiene</t>
  </si>
  <si>
    <t>Shared Equipment</t>
  </si>
  <si>
    <t>Stethoscope</t>
  </si>
  <si>
    <t>Shared bathroom</t>
  </si>
  <si>
    <t>Roommate</t>
  </si>
  <si>
    <t>Exposure to other's stool</t>
  </si>
  <si>
    <t>Name of Solution</t>
  </si>
  <si>
    <t>Room previous occupied by CDI pt within previous 3 months</t>
  </si>
  <si>
    <t>Room previous occupied by CDI pt within previous 6 months</t>
  </si>
  <si>
    <t>Daily Cleaning</t>
  </si>
  <si>
    <t>Over-bed table</t>
  </si>
  <si>
    <t>Door Knobs</t>
  </si>
  <si>
    <t>Chair Arms</t>
  </si>
  <si>
    <t>Toilet Handle</t>
  </si>
  <si>
    <t>Bedpan holder</t>
  </si>
  <si>
    <t>bed side commode</t>
  </si>
  <si>
    <t>IV pole and pump</t>
  </si>
  <si>
    <t>computer</t>
  </si>
  <si>
    <t>Staff trained to clean room</t>
  </si>
  <si>
    <t>Staff Competency</t>
  </si>
  <si>
    <t>Stool Contained</t>
  </si>
  <si>
    <t>Clean hands prior to PPE</t>
  </si>
  <si>
    <t>Comments</t>
  </si>
  <si>
    <t>PMH of CDI</t>
  </si>
  <si>
    <t>GI Surgery</t>
  </si>
  <si>
    <t>GI  Procedure</t>
  </si>
  <si>
    <t>Community Onset Healthcare Associated</t>
  </si>
  <si>
    <t>Ciprofloxacin</t>
  </si>
  <si>
    <t>Levofloxacin</t>
  </si>
  <si>
    <t>Fluoroquinolones</t>
  </si>
  <si>
    <t>Probiotics</t>
  </si>
  <si>
    <t>Name</t>
  </si>
  <si>
    <t>Ceftazidime/Rocephin</t>
  </si>
  <si>
    <t>Number of Events</t>
  </si>
  <si>
    <t>LOS</t>
  </si>
  <si>
    <t>Median</t>
  </si>
  <si>
    <t>Arrived in ES</t>
  </si>
  <si>
    <t>Days Between Admission and Specimen Collection</t>
  </si>
  <si>
    <t>Days Between Admission and S/Sx</t>
  </si>
  <si>
    <t>Adm vs. S/Sx</t>
  </si>
  <si>
    <t>Adm. Vs. specimen</t>
  </si>
  <si>
    <t>DOT</t>
  </si>
  <si>
    <t>Patient Education on Hand Hygiene Documented</t>
  </si>
  <si>
    <t>Visitor Education on Hand Hygiene Documented</t>
  </si>
  <si>
    <t>BP Cuff</t>
  </si>
  <si>
    <t>IV Pole</t>
  </si>
  <si>
    <t>Other Equipment</t>
  </si>
  <si>
    <t>HSK/ENV SVC Staff Trained</t>
  </si>
  <si>
    <t>HSK/ENV SVC Competency</t>
  </si>
  <si>
    <t>Specimen Order Date</t>
  </si>
  <si>
    <t>Days Between Order and Collection</t>
  </si>
  <si>
    <t>Order vs. Collection</t>
  </si>
  <si>
    <t>Initial Positive Specimen Collected</t>
  </si>
  <si>
    <t>Current Admission</t>
  </si>
  <si>
    <t>Previous Admission</t>
  </si>
  <si>
    <t>Community Collected</t>
  </si>
  <si>
    <t>Previous healthcare Encounters within 6 months</t>
  </si>
  <si>
    <t>IP Notes</t>
  </si>
  <si>
    <t>Antibiotic Within Previous 6 months</t>
  </si>
  <si>
    <t>Median DOT</t>
  </si>
  <si>
    <t>Pharmacy Conclusions</t>
  </si>
  <si>
    <t>Treatment after Diagnosis</t>
  </si>
  <si>
    <t>Number of Previous Positive</t>
  </si>
  <si>
    <t>Number of Previous Negative</t>
  </si>
  <si>
    <t>Repeat Test within Previous 12 months</t>
  </si>
  <si>
    <t>Last Test Date Outside of this Admission</t>
  </si>
  <si>
    <t>Hospital Sample Conformed to Shape of Container</t>
  </si>
  <si>
    <t>Lab Notes</t>
  </si>
  <si>
    <t>Lab Conclusion</t>
  </si>
  <si>
    <t>No but MD Wanted Ran</t>
  </si>
  <si>
    <t>Admission Time</t>
  </si>
  <si>
    <t xml:space="preserve">Unit </t>
  </si>
  <si>
    <t>Room</t>
  </si>
  <si>
    <t>Transfer Date</t>
  </si>
  <si>
    <t>Transfer Time</t>
  </si>
  <si>
    <t xml:space="preserve">Median Previous Positive </t>
  </si>
  <si>
    <t xml:space="preserve">Median Previous Negative </t>
  </si>
  <si>
    <t>Tracking Patient Movement</t>
  </si>
  <si>
    <t>Appropriate Sample</t>
  </si>
  <si>
    <t>Patient Hand Hygiene Education</t>
  </si>
  <si>
    <t>Visitor Hand Hygiene Education</t>
  </si>
  <si>
    <t>Pulse Ox</t>
  </si>
  <si>
    <t>Disinfectant Available in Pt Room</t>
  </si>
  <si>
    <t>Understanding of What Nursing Cleans and Disinfects</t>
  </si>
  <si>
    <t>Was Patient's Stool Contained</t>
  </si>
  <si>
    <t>Bedpan Stored Properly</t>
  </si>
  <si>
    <t>Bedside Commode Cleaned Daily</t>
  </si>
  <si>
    <t>Isolation Sign Posted</t>
  </si>
  <si>
    <t>Isolation Documented in EMR</t>
  </si>
  <si>
    <t>Gloves Available</t>
  </si>
  <si>
    <t xml:space="preserve"> Gowns Available</t>
  </si>
  <si>
    <t>Apply Gloves on Entry</t>
  </si>
  <si>
    <t>PPE Removed  Prior to Exit</t>
  </si>
  <si>
    <t>Nursing  Notes</t>
  </si>
  <si>
    <t>Nursing  Conclusion</t>
  </si>
  <si>
    <t>Testing Consideration</t>
  </si>
  <si>
    <t>Care of the Environment</t>
  </si>
  <si>
    <t>Sequence for Entry and Exit</t>
  </si>
  <si>
    <t>Wear PPE in the Hall</t>
  </si>
  <si>
    <t>Room Validation</t>
  </si>
  <si>
    <t>None</t>
  </si>
  <si>
    <t>Inspection</t>
  </si>
  <si>
    <t>ATP</t>
  </si>
  <si>
    <t>Florescent</t>
  </si>
  <si>
    <t>Additional Steps</t>
  </si>
  <si>
    <t>Remove Waterless</t>
  </si>
  <si>
    <t>Gaps or Barriers on the Unit related to Hand Hygiene</t>
  </si>
  <si>
    <t>Housekeeping or Environmental Services  Notes</t>
  </si>
  <si>
    <t>Housekeeping or Env Svc  Conclusion</t>
  </si>
  <si>
    <t>Environmental Services or Housekeeping</t>
  </si>
  <si>
    <t>Overall Prevention Efforts</t>
  </si>
  <si>
    <t>Overall</t>
  </si>
  <si>
    <t>Oral Vancomycin</t>
  </si>
  <si>
    <t>Isolation Precautions</t>
  </si>
  <si>
    <t>Time of Event</t>
  </si>
  <si>
    <t>Unit</t>
  </si>
  <si>
    <t>Room Number</t>
  </si>
  <si>
    <t>Hospitalization Day</t>
  </si>
  <si>
    <t>Median Hospitalization Day</t>
  </si>
  <si>
    <t>Median Hospitalization Day Onset</t>
  </si>
  <si>
    <t>Previous Healthcare Encounters within 6 months</t>
  </si>
  <si>
    <r>
      <rPr>
        <u/>
        <sz val="12"/>
        <color theme="1"/>
        <rFont val="Arial Narrow"/>
        <family val="2"/>
      </rPr>
      <t>&gt;</t>
    </r>
    <r>
      <rPr>
        <sz val="12"/>
        <color theme="1"/>
        <rFont val="Arial Narrow"/>
        <family val="2"/>
      </rPr>
      <t xml:space="preserve"> 65 years old</t>
    </r>
  </si>
  <si>
    <t>Maintenance Abx</t>
  </si>
  <si>
    <t>Admission to ICU prior to onset</t>
  </si>
  <si>
    <t>Admission to ICU Prior to Onset</t>
  </si>
  <si>
    <t>In Patient DOT</t>
  </si>
  <si>
    <t>Out Patient DOT</t>
  </si>
  <si>
    <t>Median Outpatient DOT</t>
  </si>
  <si>
    <t>Median In Patient DOT</t>
  </si>
  <si>
    <t xml:space="preserve">Percentage of Case </t>
  </si>
  <si>
    <t>Ciprofloxacin*</t>
  </si>
  <si>
    <t>Levofloxacin*</t>
  </si>
  <si>
    <t>^ Cephalosporin</t>
  </si>
  <si>
    <t>Ceftazidime/Rocephin^</t>
  </si>
  <si>
    <t>Median Inpatient DOT</t>
  </si>
  <si>
    <t>Patients which Antibiotic was used</t>
  </si>
  <si>
    <t>Antibiotic</t>
  </si>
  <si>
    <t>Dosing</t>
  </si>
  <si>
    <t>Drug Review</t>
  </si>
  <si>
    <t>Concern about previous abx orders/scrips</t>
  </si>
  <si>
    <t>Concern about previous PPI orders/scrips</t>
  </si>
  <si>
    <t>Concern about previous PPI orders or prescriptions</t>
  </si>
  <si>
    <t>Actions Needed</t>
  </si>
  <si>
    <t>Audits on Conformation</t>
  </si>
  <si>
    <t>Laboratory</t>
  </si>
  <si>
    <t>Audit of Confirmation</t>
  </si>
  <si>
    <t>B1/NAP1/027</t>
  </si>
  <si>
    <t>Did the patient have &gt; 3 loose stools within 24 hrs</t>
  </si>
  <si>
    <t>Date First Documented Loose Stool</t>
  </si>
  <si>
    <t>Time of First Documented Loose Stool</t>
  </si>
  <si>
    <t xml:space="preserve">Date isolation was first documented: </t>
  </si>
  <si>
    <t>Difference Between Order and Collection Date</t>
  </si>
  <si>
    <t>Median Order to Collection in Days</t>
  </si>
  <si>
    <t>Unit Hand Hygiene Compliance in Percent</t>
  </si>
  <si>
    <t>Median Hand Hygiene Compliance</t>
  </si>
  <si>
    <t xml:space="preserve">Median Event on Hospitalization Day </t>
  </si>
  <si>
    <t>Median Difference Between Specimen Order Date and Collection in Days</t>
  </si>
  <si>
    <t>Evaluation</t>
  </si>
  <si>
    <t>Patient Baseline Frequency</t>
  </si>
  <si>
    <t>Patient Baseline Characteristics</t>
  </si>
  <si>
    <t>Date of Isolation Order</t>
  </si>
  <si>
    <t>Median Difference Between Order and Isolation Initiation</t>
  </si>
  <si>
    <t xml:space="preserve">Difference First Loose Stool and Specimen Collection </t>
  </si>
  <si>
    <t>Change from Baseline</t>
  </si>
  <si>
    <t>Stooling Changed From Baseline</t>
  </si>
  <si>
    <t>Stooling Evaluation</t>
  </si>
  <si>
    <t>IV Contrast</t>
  </si>
  <si>
    <t>Signs or Symptoms Consistent with CDI</t>
  </si>
  <si>
    <t>Stool Conform to Shape of Container</t>
  </si>
  <si>
    <t>Patient Assistance for Cleaning Hands</t>
  </si>
  <si>
    <t>Name of Disinfectant</t>
  </si>
  <si>
    <t>Contact or Wet Time is Correct</t>
  </si>
  <si>
    <t>Surface Cleaned after Potential Contamination</t>
  </si>
  <si>
    <t>What is Cleaned by Nursing Staff</t>
  </si>
  <si>
    <t>Proper Isolation Sign Posted</t>
  </si>
  <si>
    <t>Shared Between Patients</t>
  </si>
  <si>
    <t>Glucometer</t>
  </si>
  <si>
    <t>BP Machine</t>
  </si>
  <si>
    <t>Assigned to  Patient Room</t>
  </si>
  <si>
    <t>Are Gowns Always Available</t>
  </si>
  <si>
    <t>Gloves Upon Entry</t>
  </si>
  <si>
    <t>Gowns Upon Entry</t>
  </si>
  <si>
    <t>Remove PPE Prior to Exit</t>
  </si>
  <si>
    <t>Nursing Care of the Environment</t>
  </si>
  <si>
    <t>Assigned Patient Equipment</t>
  </si>
  <si>
    <t>Unknown or Other</t>
  </si>
  <si>
    <t>Antibiotics within previous  six months</t>
  </si>
  <si>
    <t>Pharmacy Notes</t>
  </si>
  <si>
    <t>Pharmacy Potential Reason</t>
  </si>
  <si>
    <t>Pharmacy Recommendations</t>
  </si>
  <si>
    <t>Lab Potential Reason</t>
  </si>
  <si>
    <t>Lab Recommendations</t>
  </si>
  <si>
    <t>Potential Reasons for Diarrhea 48 Hours Prior to Loose Stools</t>
  </si>
  <si>
    <t>S/SX Consistent with CDI at Time of Loose Stooling</t>
  </si>
  <si>
    <t>Staff use Soap and Water on Exit</t>
  </si>
  <si>
    <t>Paper Towel Always Available</t>
  </si>
  <si>
    <t>A</t>
  </si>
  <si>
    <t>Patient Prep for Transport Adequate</t>
  </si>
  <si>
    <t>Patient Transported is Adequate</t>
  </si>
  <si>
    <t>Nursing Potential Reason</t>
  </si>
  <si>
    <t>Nursing Recommendations</t>
  </si>
  <si>
    <t>Stool Contained with no Visible Feces</t>
  </si>
  <si>
    <t xml:space="preserve">All Staff use Soap &amp; Water Upon Exit </t>
  </si>
  <si>
    <t>Did the Room Appear Cluttered</t>
  </si>
  <si>
    <t>UV Light</t>
  </si>
  <si>
    <t>Additional Product Prior to Standard Disinfectant</t>
  </si>
  <si>
    <t>Standard Disinfectant Followed by Additional Product</t>
  </si>
  <si>
    <t>CDI Product for all Cleaning</t>
  </si>
  <si>
    <t>Exchange Privacy Curtain</t>
  </si>
  <si>
    <t>Housekeeping or Env Svc Recommendations</t>
  </si>
  <si>
    <t>Pulled to Report Card</t>
  </si>
  <si>
    <t>Auto Calculation</t>
  </si>
  <si>
    <t>Repeat Testing</t>
  </si>
  <si>
    <t>Gowns Available</t>
  </si>
  <si>
    <t>Gown Upon Entry</t>
  </si>
  <si>
    <t>PPE Removed Prior to Exit</t>
  </si>
  <si>
    <t>Type of Incident per NHSN</t>
  </si>
  <si>
    <t>Median Difference Between First Loose Stool and Specimen</t>
  </si>
  <si>
    <t>Alternative Reason for Diarrhea</t>
  </si>
  <si>
    <t>Concern about previous antibiotic orders or prescriptions</t>
  </si>
  <si>
    <t>Cefepime^</t>
  </si>
  <si>
    <t>* Fluoroquinolone</t>
  </si>
  <si>
    <t>Stool Conformed to the shape of the container</t>
  </si>
  <si>
    <t>Thermometer</t>
  </si>
  <si>
    <t>Apply Gown on Entry</t>
  </si>
  <si>
    <r>
      <rPr>
        <b/>
        <i/>
        <sz val="12"/>
        <color theme="1"/>
        <rFont val="Arial Narrow"/>
        <family val="2"/>
      </rPr>
      <t>Clostridium difficile</t>
    </r>
    <r>
      <rPr>
        <b/>
        <sz val="12"/>
        <color theme="1"/>
        <rFont val="Arial Narrow"/>
        <family val="2"/>
      </rPr>
      <t xml:space="preserve"> Infection Investigation Report</t>
    </r>
  </si>
  <si>
    <t>Category of Event</t>
  </si>
  <si>
    <t>Potential Reasons for Diarrhea Other Than CDI</t>
  </si>
  <si>
    <t>Pseudo-membranous colitis</t>
  </si>
  <si>
    <t xml:space="preserve">Transmission </t>
  </si>
  <si>
    <t>Loose Stools Were Different From Baseline</t>
  </si>
  <si>
    <t>Signs and Symptoms Consistent with CDI</t>
  </si>
  <si>
    <t>Paper Towels is Always Available</t>
  </si>
  <si>
    <t>Staff Use Soap and Water Upon Exit</t>
  </si>
  <si>
    <t>Access to Disinfectant in the Patient Room</t>
  </si>
  <si>
    <t>Surface Cleaned After Potential Contamination</t>
  </si>
  <si>
    <t>Staff Know Correct Contact Time</t>
  </si>
  <si>
    <t>Equipment Assigned to Patient Room</t>
  </si>
  <si>
    <t>BP Machine &amp; Cuff</t>
  </si>
  <si>
    <t>Exposure to Other's Stool</t>
  </si>
  <si>
    <t>Effective Cleaning Solution</t>
  </si>
  <si>
    <t>Effective Contact Time</t>
  </si>
  <si>
    <t>Effective Contact or Wet Time</t>
  </si>
  <si>
    <t>Hand Hygiene Supplies Checked Daily</t>
  </si>
  <si>
    <t>Staff Trained to Clean Room</t>
  </si>
  <si>
    <t>Observation By Staff</t>
  </si>
  <si>
    <t>Cluttered Room</t>
  </si>
  <si>
    <t>Not Wear PPE in the Hall</t>
  </si>
  <si>
    <t>Not Wear PPE in Hall</t>
  </si>
  <si>
    <t>Room Validation of Cleaning and Disinfection</t>
  </si>
  <si>
    <t>All Steps Followed for Isolation Related to Cleaning &amp; Disinfection</t>
  </si>
  <si>
    <t>Clean Hands Prior to PPE</t>
  </si>
  <si>
    <t>CDI Testing within previous 7 days</t>
  </si>
  <si>
    <t>No Repeat Testing More Frequent Than Every 7 Days</t>
  </si>
  <si>
    <t>No CDI Testing within previous 7 day</t>
  </si>
  <si>
    <t>Instructions for Use:</t>
  </si>
  <si>
    <t>This toolkit consists of an Clostridium difficile Infection Investigation Tool and CDI Root Cause Spreadsheet.</t>
  </si>
  <si>
    <t xml:space="preserve">This investigation is meant to identify process problems, not blame individuals. </t>
  </si>
  <si>
    <t>Pharmacy</t>
  </si>
  <si>
    <t>Lab</t>
  </si>
  <si>
    <t>Nursing</t>
  </si>
  <si>
    <t>Infection Prevention section is completed by the IP and shared with the following units/departments asking them to pull or collect specific data or information related to their expertise as listed in the Investigation Tool.</t>
  </si>
  <si>
    <t>The unit/department investigations should be returned to one central location for entry into the spreadsheet.</t>
  </si>
  <si>
    <t>In the Data Entry tab, the data should be entered as returned by different units/departments with each patient event contained within one row.</t>
  </si>
  <si>
    <t>Decision must be made by IP</t>
  </si>
  <si>
    <t>Items in yellow need a determination by the IP at time of data entry.</t>
  </si>
  <si>
    <t>Items in orange are pulled to the Overall Report tab.</t>
  </si>
  <si>
    <t xml:space="preserve">The Investigation tool is started by the Infection Preventionist when an infection is discovered so real time data can be collected.  </t>
  </si>
  <si>
    <t>The Overall Report tab will automatically pull data into one report. We encourage this report be shared across the organization including but not limited to:</t>
  </si>
  <si>
    <t>Infection Prevention and Control Committee</t>
  </si>
  <si>
    <t>Quality or QAPI Committee</t>
  </si>
  <si>
    <t>CDI Workgroup including Physician Champion</t>
  </si>
  <si>
    <t>Once an inconsistent process is found, staff can further explore what barriers or gaps prevent it from consistently being followed.</t>
  </si>
  <si>
    <t>Mapping of expected process by a team is encouraged to determine barriers or gaps.</t>
  </si>
  <si>
    <t>Small Test of Change can then be planned and implemented to impact the data.</t>
  </si>
  <si>
    <t xml:space="preserve">Focus on unit(s) which have the highest number of hospital CDI first. </t>
  </si>
  <si>
    <t xml:space="preserve">Determine a goal. </t>
  </si>
  <si>
    <t xml:space="preserve">Insure front-line test are involved. </t>
  </si>
  <si>
    <t xml:space="preserve">The purpose of this toolkit  is to determine if best practice was used to prevent transmission of CDI within the facility.  </t>
  </si>
  <si>
    <t xml:space="preserve">Prompts will appear when the cell is clicked as to how to enter the data. </t>
  </si>
  <si>
    <t xml:space="preserve">Items in green are auto calculated. </t>
  </si>
  <si>
    <t>Pharmacy and Therapeutics</t>
  </si>
  <si>
    <t xml:space="preserve">Units with the highest number of hospital acquired CDI </t>
  </si>
  <si>
    <t>Test change on this/these unit(s) prior to spreading house wide.</t>
  </si>
  <si>
    <t xml:space="preserve">Be sure to relay the goal and results  back to the test unit. </t>
  </si>
  <si>
    <r>
      <rPr>
        <u/>
        <sz val="12"/>
        <color theme="1"/>
        <rFont val="Arial Narrow"/>
        <family val="2"/>
      </rPr>
      <t>&gt;</t>
    </r>
    <r>
      <rPr>
        <sz val="12"/>
        <color theme="1"/>
        <rFont val="Arial Narrow"/>
        <family val="2"/>
      </rPr>
      <t xml:space="preserve"> 3 Loose Stools Prior to Specimen</t>
    </r>
  </si>
  <si>
    <t>Diarrhea Unresolved Between Time of Order and Sample</t>
  </si>
  <si>
    <t xml:space="preserve">Soap and Water is Always Available </t>
  </si>
  <si>
    <t>Cefepime</t>
  </si>
  <si>
    <t>Potential Other  Reason for Diarrhea</t>
  </si>
  <si>
    <t>Soap Always Available</t>
  </si>
  <si>
    <t>How is Shared Equipment Clean and Disinfected Prior to Leaving Patient Room</t>
  </si>
  <si>
    <t>Communication to Receiving Unit Adequate</t>
  </si>
  <si>
    <t xml:space="preserve">Terminal Clean Process Time </t>
  </si>
  <si>
    <t>Housekeeping or Env Svc Potential Reason</t>
  </si>
  <si>
    <t xml:space="preserve">Room Validation </t>
  </si>
  <si>
    <t>Median Previous Positive</t>
  </si>
  <si>
    <t>Median Previous Negative</t>
  </si>
  <si>
    <t>Patient's Stool Contained</t>
  </si>
  <si>
    <t>Met Testing Requirements</t>
  </si>
  <si>
    <t>Median Days Difference Between First Loose Stool and Specimen</t>
  </si>
  <si>
    <t>Diarrhea did not resolve from time test ordered to collected</t>
  </si>
  <si>
    <r>
      <rPr>
        <b/>
        <i/>
        <sz val="12"/>
        <color theme="1"/>
        <rFont val="Arial Narrow"/>
        <family val="2"/>
      </rPr>
      <t>Clostridium difficile</t>
    </r>
    <r>
      <rPr>
        <b/>
        <sz val="12"/>
        <color theme="1"/>
        <rFont val="Arial Narrow"/>
        <family val="2"/>
      </rPr>
      <t xml:space="preserve"> Infection Investigation Tool</t>
    </r>
  </si>
  <si>
    <t>Infection Prevention and Control Section</t>
  </si>
  <si>
    <t>Patient Identifier</t>
  </si>
  <si>
    <t>Date of Isolation Initiation</t>
  </si>
  <si>
    <t>Difference between Isolation Order and initiation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</si>
</sst>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textRotation="90" wrapText="1"/>
    </xf>
    <xf numFmtId="0" fontId="4" fillId="0" borderId="15" xfId="0" applyFont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textRotation="90" wrapText="1"/>
    </xf>
    <xf numFmtId="9" fontId="4" fillId="5" borderId="0" xfId="1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6" fillId="9" borderId="0" xfId="0" applyFont="1" applyFill="1" applyAlignment="1">
      <alignment horizontal="center" vertical="top" wrapText="1"/>
    </xf>
    <xf numFmtId="0" fontId="4" fillId="9" borderId="0" xfId="0" applyFont="1" applyFill="1" applyAlignment="1">
      <alignment horizontal="center" vertical="top" wrapText="1"/>
    </xf>
    <xf numFmtId="9" fontId="4" fillId="9" borderId="0" xfId="1" applyFont="1" applyFill="1" applyAlignment="1">
      <alignment horizontal="center" vertical="top"/>
    </xf>
    <xf numFmtId="0" fontId="4" fillId="0" borderId="15" xfId="0" applyFont="1" applyBorder="1" applyAlignment="1">
      <alignment horizontal="left" vertical="top" textRotation="90" wrapText="1"/>
    </xf>
    <xf numFmtId="0" fontId="4" fillId="2" borderId="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8" borderId="0" xfId="0" applyFont="1" applyFill="1" applyAlignment="1">
      <alignment horizontal="center" vertical="top"/>
    </xf>
    <xf numFmtId="1" fontId="4" fillId="8" borderId="0" xfId="0" applyNumberFormat="1" applyFont="1" applyFill="1" applyAlignment="1">
      <alignment horizontal="center" vertical="top"/>
    </xf>
    <xf numFmtId="0" fontId="4" fillId="8" borderId="0" xfId="0" applyFont="1" applyFill="1" applyAlignment="1">
      <alignment horizontal="center" vertical="top" wrapText="1"/>
    </xf>
    <xf numFmtId="0" fontId="6" fillId="8" borderId="0" xfId="0" applyFont="1" applyFill="1" applyAlignment="1">
      <alignment horizontal="center" vertical="top" wrapText="1"/>
    </xf>
    <xf numFmtId="10" fontId="4" fillId="8" borderId="0" xfId="0" applyNumberFormat="1" applyFont="1" applyFill="1" applyAlignment="1">
      <alignment horizontal="center" vertical="top"/>
    </xf>
    <xf numFmtId="0" fontId="4" fillId="8" borderId="0" xfId="0" applyFont="1" applyFill="1" applyBorder="1" applyAlignment="1">
      <alignment horizontal="center" vertical="top"/>
    </xf>
    <xf numFmtId="9" fontId="4" fillId="8" borderId="0" xfId="1" applyFont="1" applyFill="1" applyAlignment="1">
      <alignment horizontal="center" vertical="top"/>
    </xf>
    <xf numFmtId="9" fontId="4" fillId="8" borderId="0" xfId="1" applyFont="1" applyFill="1" applyAlignment="1">
      <alignment horizontal="center" vertical="top" wrapText="1"/>
    </xf>
    <xf numFmtId="9" fontId="6" fillId="8" borderId="0" xfId="1" applyFont="1" applyFill="1" applyAlignment="1">
      <alignment horizontal="center" vertical="top" wrapText="1"/>
    </xf>
    <xf numFmtId="0" fontId="4" fillId="5" borderId="0" xfId="0" applyFont="1" applyFill="1" applyAlignment="1">
      <alignment vertical="top"/>
    </xf>
    <xf numFmtId="14" fontId="6" fillId="5" borderId="6" xfId="0" applyNumberFormat="1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49" fontId="6" fillId="5" borderId="6" xfId="0" applyNumberFormat="1" applyFont="1" applyFill="1" applyBorder="1" applyAlignment="1">
      <alignment horizontal="center" vertical="top"/>
    </xf>
    <xf numFmtId="1" fontId="6" fillId="8" borderId="6" xfId="0" applyNumberFormat="1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/>
    </xf>
    <xf numFmtId="0" fontId="6" fillId="8" borderId="6" xfId="0" applyFont="1" applyFill="1" applyBorder="1" applyAlignment="1">
      <alignment horizontal="center" vertical="top" wrapText="1"/>
    </xf>
    <xf numFmtId="0" fontId="6" fillId="8" borderId="6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center" vertical="top"/>
    </xf>
    <xf numFmtId="49" fontId="6" fillId="5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1" fontId="6" fillId="5" borderId="6" xfId="0" applyNumberFormat="1" applyFont="1" applyFill="1" applyBorder="1" applyAlignment="1">
      <alignment horizontal="center" vertical="top"/>
    </xf>
    <xf numFmtId="1" fontId="6" fillId="5" borderId="1" xfId="0" applyNumberFormat="1" applyFont="1" applyFill="1" applyBorder="1" applyAlignment="1">
      <alignment horizontal="center" vertical="top"/>
    </xf>
    <xf numFmtId="164" fontId="6" fillId="5" borderId="6" xfId="0" applyNumberFormat="1" applyFont="1" applyFill="1" applyBorder="1" applyAlignment="1">
      <alignment horizontal="center" vertical="top"/>
    </xf>
    <xf numFmtId="0" fontId="4" fillId="11" borderId="15" xfId="0" applyFont="1" applyFill="1" applyBorder="1" applyAlignment="1">
      <alignment horizontal="center" vertical="top" textRotation="90" wrapText="1"/>
    </xf>
    <xf numFmtId="0" fontId="4" fillId="12" borderId="15" xfId="0" applyFont="1" applyFill="1" applyBorder="1" applyAlignment="1">
      <alignment horizontal="center" vertical="top" textRotation="90" wrapText="1"/>
    </xf>
    <xf numFmtId="0" fontId="4" fillId="12" borderId="16" xfId="0" applyFont="1" applyFill="1" applyBorder="1" applyAlignment="1">
      <alignment horizontal="center" vertical="top" textRotation="90" wrapText="1"/>
    </xf>
    <xf numFmtId="0" fontId="6" fillId="5" borderId="0" xfId="0" applyFont="1" applyFill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9" fontId="4" fillId="0" borderId="0" xfId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9" fontId="4" fillId="5" borderId="0" xfId="1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9" fontId="4" fillId="5" borderId="1" xfId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9" fontId="4" fillId="4" borderId="1" xfId="1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1" fontId="4" fillId="6" borderId="0" xfId="1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 wrapText="1"/>
    </xf>
    <xf numFmtId="9" fontId="4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9" fontId="4" fillId="6" borderId="1" xfId="0" applyNumberFormat="1" applyFont="1" applyFill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9" fontId="6" fillId="5" borderId="6" xfId="0" applyNumberFormat="1" applyFont="1" applyFill="1" applyBorder="1" applyAlignment="1">
      <alignment horizontal="center" vertical="top"/>
    </xf>
    <xf numFmtId="9" fontId="6" fillId="5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5" borderId="0" xfId="0" applyFont="1" applyFill="1" applyAlignment="1">
      <alignment horizontal="center" vertical="top"/>
    </xf>
    <xf numFmtId="0" fontId="4" fillId="4" borderId="9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" fontId="4" fillId="5" borderId="0" xfId="0" applyNumberFormat="1" applyFont="1" applyFill="1" applyAlignment="1">
      <alignment horizontal="center" vertical="top"/>
    </xf>
    <xf numFmtId="0" fontId="4" fillId="4" borderId="0" xfId="0" applyFont="1" applyFill="1" applyAlignment="1">
      <alignment horizontal="center" vertical="top" wrapText="1"/>
    </xf>
    <xf numFmtId="0" fontId="4" fillId="12" borderId="5" xfId="0" applyFont="1" applyFill="1" applyBorder="1" applyAlignment="1">
      <alignment horizontal="center" vertical="top" textRotation="90" wrapText="1"/>
    </xf>
    <xf numFmtId="0" fontId="4" fillId="12" borderId="13" xfId="0" applyFont="1" applyFill="1" applyBorder="1" applyAlignment="1">
      <alignment horizontal="center" vertical="top" textRotation="90" wrapText="1"/>
    </xf>
    <xf numFmtId="0" fontId="4" fillId="11" borderId="5" xfId="0" applyFont="1" applyFill="1" applyBorder="1" applyAlignment="1">
      <alignment horizontal="center" vertical="top" textRotation="90" wrapText="1"/>
    </xf>
    <xf numFmtId="0" fontId="4" fillId="11" borderId="13" xfId="0" applyFont="1" applyFill="1" applyBorder="1" applyAlignment="1">
      <alignment horizontal="center" vertical="top" textRotation="90" wrapText="1"/>
    </xf>
    <xf numFmtId="0" fontId="4" fillId="0" borderId="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top" wrapText="1"/>
    </xf>
    <xf numFmtId="0" fontId="4" fillId="8" borderId="14" xfId="0" applyFont="1" applyFill="1" applyBorder="1" applyAlignment="1">
      <alignment horizontal="center" vertical="top" wrapText="1"/>
    </xf>
    <xf numFmtId="0" fontId="4" fillId="1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8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8" borderId="5" xfId="0" applyFont="1" applyFill="1" applyBorder="1" applyAlignment="1">
      <alignment horizontal="center" vertical="top" textRotation="90" wrapText="1"/>
    </xf>
    <xf numFmtId="0" fontId="4" fillId="8" borderId="6" xfId="0" applyFont="1" applyFill="1" applyBorder="1" applyAlignment="1">
      <alignment horizontal="center" vertical="top" textRotation="90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4" fillId="12" borderId="6" xfId="0" applyFont="1" applyFill="1" applyBorder="1" applyAlignment="1">
      <alignment horizontal="center" vertical="top" textRotation="90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wrapText="1"/>
    </xf>
    <xf numFmtId="0" fontId="4" fillId="9" borderId="0" xfId="0" applyFont="1" applyFill="1" applyAlignment="1">
      <alignment horizontal="center" vertical="top" wrapText="1"/>
    </xf>
    <xf numFmtId="0" fontId="4" fillId="8" borderId="0" xfId="0" applyFont="1" applyFill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textRotation="90" wrapText="1"/>
    </xf>
    <xf numFmtId="0" fontId="4" fillId="5" borderId="6" xfId="0" applyFont="1" applyFill="1" applyBorder="1" applyAlignment="1">
      <alignment horizontal="center" vertical="top" textRotation="90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/>
    </xf>
    <xf numFmtId="9" fontId="4" fillId="3" borderId="4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508000</xdr:colOff>
      <xdr:row>0</xdr:row>
      <xdr:rowOff>0</xdr:rowOff>
    </xdr:from>
    <xdr:to>
      <xdr:col>6</xdr:col>
      <xdr:colOff>428944</xdr:colOff>
      <xdr:row>0</xdr:row>
      <xdr:rowOff>40474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00" y="158750"/>
          <a:ext cx="1688738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60" zoomScaleNormal="100" workbookViewId="0">
      <selection activeCell="M30" sqref="A1:M30"/>
    </sheetView>
  </sheetViews>
  <sheetFormatPr defaultRowHeight="15" x14ac:dyDescent="0.25"/>
  <cols>
    <col min="9" max="9" width="44.85546875" customWidth="1"/>
  </cols>
  <sheetData>
    <row r="1" spans="1:13" x14ac:dyDescent="0.25">
      <c r="A1" t="s">
        <v>323</v>
      </c>
    </row>
    <row r="2" spans="1:13" x14ac:dyDescent="0.25">
      <c r="A2" s="143" t="s">
        <v>324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x14ac:dyDescent="0.25">
      <c r="A3" s="143" t="s">
        <v>346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x14ac:dyDescent="0.25">
      <c r="B4" s="142" t="s">
        <v>325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3" x14ac:dyDescent="0.25">
      <c r="A5" s="143" t="s">
        <v>335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36.75" customHeight="1" x14ac:dyDescent="0.25">
      <c r="B6" s="142" t="s">
        <v>329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3" x14ac:dyDescent="0.25">
      <c r="B7" s="142" t="s">
        <v>326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3" x14ac:dyDescent="0.25">
      <c r="B8" s="142" t="s">
        <v>327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3" x14ac:dyDescent="0.25">
      <c r="B9" s="142" t="s">
        <v>328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3" x14ac:dyDescent="0.25">
      <c r="B10" s="142" t="s">
        <v>177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3" x14ac:dyDescent="0.25">
      <c r="A11" s="143" t="s">
        <v>330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30.75" customHeight="1" x14ac:dyDescent="0.25">
      <c r="B12" s="142" t="s">
        <v>331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3" x14ac:dyDescent="0.25">
      <c r="B13" s="142" t="s">
        <v>347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3" x14ac:dyDescent="0.25">
      <c r="B14" s="142" t="s">
        <v>348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3" x14ac:dyDescent="0.25">
      <c r="B15" s="142" t="s">
        <v>333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3" x14ac:dyDescent="0.25">
      <c r="B16" s="142" t="s">
        <v>334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3" ht="27.75" customHeight="1" x14ac:dyDescent="0.25">
      <c r="A17" s="142" t="s">
        <v>336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x14ac:dyDescent="0.25">
      <c r="B18" s="142" t="s">
        <v>337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3" x14ac:dyDescent="0.25">
      <c r="B19" s="142" t="s">
        <v>349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3" x14ac:dyDescent="0.25">
      <c r="B20" s="142" t="s">
        <v>339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3" x14ac:dyDescent="0.25">
      <c r="B21" s="142" t="s">
        <v>338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3" x14ac:dyDescent="0.25">
      <c r="B22" s="142" t="s">
        <v>350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3" x14ac:dyDescent="0.25">
      <c r="A23" s="142" t="s">
        <v>340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3" x14ac:dyDescent="0.25">
      <c r="B24" s="142" t="s">
        <v>341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3" x14ac:dyDescent="0.25">
      <c r="B25" s="142" t="s">
        <v>344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3" x14ac:dyDescent="0.25">
      <c r="B26" s="142" t="s">
        <v>342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3" x14ac:dyDescent="0.25">
      <c r="C27" s="142" t="s">
        <v>343</v>
      </c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3" x14ac:dyDescent="0.25">
      <c r="C28" s="142" t="s">
        <v>351</v>
      </c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3" x14ac:dyDescent="0.25">
      <c r="C29" s="142" t="s">
        <v>352</v>
      </c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3" x14ac:dyDescent="0.25">
      <c r="C30" s="142" t="s">
        <v>345</v>
      </c>
      <c r="D30" s="142"/>
      <c r="E30" s="142"/>
      <c r="F30" s="142"/>
      <c r="G30" s="142"/>
      <c r="H30" s="142"/>
      <c r="I30" s="142"/>
      <c r="J30" s="142"/>
      <c r="K30" s="142"/>
      <c r="L30" s="142"/>
    </row>
  </sheetData>
  <mergeCells count="29">
    <mergeCell ref="A23:M23"/>
    <mergeCell ref="B4:L4"/>
    <mergeCell ref="B6:L6"/>
    <mergeCell ref="B7:L7"/>
    <mergeCell ref="B8:L8"/>
    <mergeCell ref="A2:M2"/>
    <mergeCell ref="A3:M3"/>
    <mergeCell ref="A5:M5"/>
    <mergeCell ref="A11:M11"/>
    <mergeCell ref="A17:M17"/>
    <mergeCell ref="B22:L22"/>
    <mergeCell ref="B9:L9"/>
    <mergeCell ref="B10:L10"/>
    <mergeCell ref="B12:L12"/>
    <mergeCell ref="B13:L13"/>
    <mergeCell ref="B14:L14"/>
    <mergeCell ref="B15:L15"/>
    <mergeCell ref="B16:L16"/>
    <mergeCell ref="B18:L18"/>
    <mergeCell ref="B19:L19"/>
    <mergeCell ref="B20:L20"/>
    <mergeCell ref="B21:L21"/>
    <mergeCell ref="C30:L30"/>
    <mergeCell ref="B24:L24"/>
    <mergeCell ref="B25:L25"/>
    <mergeCell ref="B26:L26"/>
    <mergeCell ref="C27:L27"/>
    <mergeCell ref="C28:L28"/>
    <mergeCell ref="C29:L29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R17"/>
  <sheetViews>
    <sheetView view="pageBreakPreview" topLeftCell="DR1" zoomScaleNormal="100" zoomScaleSheetLayoutView="100" workbookViewId="0">
      <pane ySplit="4" topLeftCell="A5" activePane="bottomLeft" state="frozenSplit"/>
      <selection activeCell="DN1" sqref="DN1"/>
      <selection pane="bottomLeft" activeCell="EB4" sqref="EB4"/>
    </sheetView>
  </sheetViews>
  <sheetFormatPr defaultColWidth="9.140625" defaultRowHeight="15.75" x14ac:dyDescent="0.25"/>
  <cols>
    <col min="1" max="1" width="9.140625" style="3" bestFit="1" customWidth="1"/>
    <col min="2" max="2" width="11.140625" style="1" customWidth="1"/>
    <col min="3" max="3" width="10.140625" style="3" customWidth="1"/>
    <col min="4" max="4" width="9.5703125" style="3" bestFit="1" customWidth="1"/>
    <col min="5" max="5" width="9.140625" style="3" bestFit="1" customWidth="1"/>
    <col min="6" max="8" width="9.140625" style="15" customWidth="1"/>
    <col min="9" max="9" width="9.140625" style="3" customWidth="1"/>
    <col min="10" max="10" width="9.7109375" style="3" bestFit="1" customWidth="1"/>
    <col min="11" max="11" width="7.42578125" style="3" bestFit="1" customWidth="1"/>
    <col min="12" max="12" width="9" style="3" bestFit="1" customWidth="1"/>
    <col min="13" max="13" width="9.7109375" style="3" bestFit="1" customWidth="1"/>
    <col min="14" max="16" width="3.85546875" style="3" bestFit="1" customWidth="1"/>
    <col min="17" max="18" width="5.7109375" style="3" bestFit="1" customWidth="1"/>
    <col min="19" max="19" width="8.7109375" style="3" bestFit="1" customWidth="1"/>
    <col min="20" max="20" width="25.7109375" style="3" customWidth="1"/>
    <col min="21" max="21" width="9.7109375" style="1" bestFit="1" customWidth="1"/>
    <col min="22" max="23" width="3.85546875" style="3" bestFit="1" customWidth="1"/>
    <col min="24" max="25" width="14" style="1" bestFit="1" customWidth="1"/>
    <col min="26" max="26" width="16.42578125" style="3" bestFit="1" customWidth="1"/>
    <col min="27" max="27" width="16.42578125" style="18" customWidth="1"/>
    <col min="28" max="29" width="10.140625" style="1" bestFit="1" customWidth="1"/>
    <col min="30" max="30" width="10.5703125" style="1" bestFit="1" customWidth="1"/>
    <col min="31" max="31" width="8.7109375" style="3" customWidth="1"/>
    <col min="32" max="32" width="4.7109375" style="3" bestFit="1" customWidth="1"/>
    <col min="33" max="33" width="3.85546875" style="3" bestFit="1" customWidth="1"/>
    <col min="34" max="34" width="6.85546875" style="3" bestFit="1" customWidth="1"/>
    <col min="35" max="35" width="8" style="3" bestFit="1" customWidth="1"/>
    <col min="36" max="36" width="8.85546875" style="3" bestFit="1" customWidth="1"/>
    <col min="37" max="37" width="9.85546875" style="3" bestFit="1" customWidth="1"/>
    <col min="38" max="38" width="8.85546875" style="3" bestFit="1" customWidth="1"/>
    <col min="39" max="39" width="8.140625" style="3" bestFit="1" customWidth="1"/>
    <col min="40" max="40" width="5" style="3" bestFit="1" customWidth="1"/>
    <col min="41" max="41" width="10.140625" style="3" bestFit="1" customWidth="1"/>
    <col min="42" max="42" width="13.140625" style="3" bestFit="1" customWidth="1"/>
    <col min="43" max="43" width="11.7109375" style="3" bestFit="1" customWidth="1"/>
    <col min="44" max="44" width="13.5703125" style="3" bestFit="1" customWidth="1"/>
    <col min="45" max="45" width="13.5703125" style="15" customWidth="1"/>
    <col min="46" max="46" width="13.140625" style="3" bestFit="1" customWidth="1"/>
    <col min="47" max="47" width="16.5703125" style="3" bestFit="1" customWidth="1"/>
    <col min="48" max="48" width="9.85546875" style="1" bestFit="1" customWidth="1"/>
    <col min="49" max="49" width="12.85546875" style="1" bestFit="1" customWidth="1"/>
    <col min="50" max="50" width="9.85546875" style="1" bestFit="1" customWidth="1"/>
    <col min="51" max="51" width="8.5703125" style="1" bestFit="1" customWidth="1"/>
    <col min="52" max="52" width="12.85546875" style="1" bestFit="1" customWidth="1"/>
    <col min="53" max="53" width="10.42578125" style="1" customWidth="1"/>
    <col min="54" max="54" width="8.7109375" style="3" bestFit="1" customWidth="1"/>
    <col min="55" max="56" width="3.85546875" style="3" bestFit="1" customWidth="1"/>
    <col min="57" max="57" width="11.7109375" style="3" bestFit="1" customWidth="1"/>
    <col min="58" max="59" width="3.85546875" style="3" bestFit="1" customWidth="1"/>
    <col min="60" max="71" width="11.85546875" style="15" customWidth="1"/>
    <col min="72" max="72" width="32.7109375" style="3" customWidth="1"/>
    <col min="73" max="73" width="12.85546875" style="18" bestFit="1" customWidth="1"/>
    <col min="74" max="74" width="12.85546875" style="1" bestFit="1" customWidth="1"/>
    <col min="75" max="75" width="9.140625" style="3" bestFit="1" customWidth="1"/>
    <col min="76" max="76" width="8.28515625" style="3" bestFit="1" customWidth="1"/>
    <col min="77" max="77" width="8.28515625" style="15" customWidth="1"/>
    <col min="78" max="78" width="9.140625" style="3" bestFit="1" customWidth="1"/>
    <col min="79" max="79" width="9.140625" style="15" customWidth="1"/>
    <col min="80" max="80" width="10" style="3" customWidth="1"/>
    <col min="81" max="81" width="9.140625" style="3" bestFit="1" customWidth="1"/>
    <col min="82" max="82" width="9.140625" style="15" customWidth="1"/>
    <col min="83" max="83" width="9.85546875" style="3" bestFit="1" customWidth="1"/>
    <col min="84" max="84" width="9.140625" style="3" bestFit="1" customWidth="1"/>
    <col min="85" max="85" width="9.140625" style="15" customWidth="1"/>
    <col min="86" max="86" width="9.85546875" style="1" bestFit="1" customWidth="1"/>
    <col min="87" max="87" width="9.140625" style="1" bestFit="1" customWidth="1"/>
    <col min="88" max="88" width="9.140625" style="16" customWidth="1"/>
    <col min="89" max="90" width="9.140625" style="1" bestFit="1" customWidth="1"/>
    <col min="91" max="91" width="9.140625" style="16" customWidth="1"/>
    <col min="92" max="92" width="9.85546875" style="1" bestFit="1" customWidth="1"/>
    <col min="93" max="93" width="11.5703125" style="11" customWidth="1"/>
    <col min="94" max="94" width="11.5703125" style="16" customWidth="1"/>
    <col min="95" max="95" width="9.85546875" style="11" customWidth="1"/>
    <col min="96" max="101" width="9.85546875" style="30" customWidth="1"/>
    <col min="102" max="102" width="8.42578125" style="1" bestFit="1" customWidth="1"/>
    <col min="103" max="105" width="9.140625" style="1" bestFit="1" customWidth="1"/>
    <col min="106" max="106" width="8.85546875" style="1" customWidth="1"/>
    <col min="107" max="107" width="9.140625" style="1" bestFit="1" customWidth="1"/>
    <col min="108" max="108" width="14.7109375" style="1" customWidth="1"/>
    <col min="109" max="109" width="18.7109375" style="1" customWidth="1"/>
    <col min="110" max="110" width="9.5703125" style="3" bestFit="1" customWidth="1"/>
    <col min="111" max="111" width="9.140625" style="3" bestFit="1" customWidth="1"/>
    <col min="112" max="112" width="9.140625" style="15" customWidth="1"/>
    <col min="113" max="113" width="8.85546875" style="3" bestFit="1" customWidth="1"/>
    <col min="114" max="114" width="11.5703125" style="3" customWidth="1"/>
    <col min="115" max="115" width="9.140625" style="28" bestFit="1" customWidth="1"/>
    <col min="116" max="116" width="9.140625" style="28" customWidth="1"/>
    <col min="117" max="117" width="8.85546875" style="28" bestFit="1" customWidth="1"/>
    <col min="118" max="118" width="11.5703125" style="28" customWidth="1"/>
    <col min="119" max="124" width="7.140625" style="15" bestFit="1" customWidth="1"/>
    <col min="125" max="125" width="24.42578125" style="28" customWidth="1"/>
    <col min="126" max="126" width="17.85546875" style="3" customWidth="1"/>
    <col min="127" max="127" width="20.7109375" style="3" customWidth="1"/>
    <col min="128" max="130" width="9.85546875" style="1" bestFit="1" customWidth="1"/>
    <col min="131" max="131" width="12.85546875" style="1" customWidth="1"/>
    <col min="132" max="132" width="12.85546875" style="16" customWidth="1"/>
    <col min="133" max="136" width="7.140625" style="1" bestFit="1" customWidth="1"/>
    <col min="137" max="138" width="7.140625" style="50" customWidth="1"/>
    <col min="139" max="139" width="7" style="1" customWidth="1"/>
    <col min="140" max="141" width="7" style="16" customWidth="1"/>
    <col min="142" max="143" width="17.85546875" style="3" customWidth="1"/>
    <col min="144" max="144" width="20.7109375" style="3" customWidth="1"/>
    <col min="145" max="145" width="15.5703125" style="18" customWidth="1"/>
    <col min="146" max="146" width="14.28515625" style="18" customWidth="1"/>
    <col min="147" max="147" width="14.85546875" style="3" customWidth="1"/>
    <col min="148" max="148" width="16.7109375" style="18" customWidth="1"/>
    <col min="149" max="149" width="9.42578125" style="18" customWidth="1"/>
    <col min="150" max="150" width="3.85546875" style="18" bestFit="1" customWidth="1"/>
    <col min="151" max="151" width="11" style="18" customWidth="1"/>
    <col min="152" max="152" width="3.85546875" style="18" bestFit="1" customWidth="1"/>
    <col min="153" max="156" width="13.7109375" style="18" customWidth="1"/>
    <col min="157" max="157" width="8" style="1" bestFit="1" customWidth="1"/>
    <col min="158" max="158" width="7" style="1" bestFit="1" customWidth="1"/>
    <col min="159" max="159" width="6.28515625" style="1" bestFit="1" customWidth="1"/>
    <col min="160" max="160" width="8" style="1" bestFit="1" customWidth="1"/>
    <col min="161" max="161" width="8.140625" style="1" bestFit="1" customWidth="1"/>
    <col min="162" max="162" width="7.85546875" style="1" bestFit="1" customWidth="1"/>
    <col min="163" max="163" width="9.85546875" style="1" bestFit="1" customWidth="1"/>
    <col min="164" max="164" width="10.140625" style="1" bestFit="1" customWidth="1"/>
    <col min="165" max="165" width="7.140625" style="1" bestFit="1" customWidth="1"/>
    <col min="166" max="166" width="10.140625" style="3" bestFit="1" customWidth="1"/>
    <col min="167" max="167" width="4.7109375" style="3" bestFit="1" customWidth="1"/>
    <col min="168" max="168" width="6.28515625" style="1" bestFit="1" customWidth="1"/>
    <col min="169" max="169" width="8.7109375" style="3" bestFit="1" customWidth="1"/>
    <col min="170" max="170" width="3.85546875" style="3" bestFit="1" customWidth="1"/>
    <col min="171" max="171" width="3.85546875" style="1" bestFit="1" customWidth="1"/>
    <col min="172" max="172" width="12.42578125" style="1" bestFit="1" customWidth="1"/>
    <col min="173" max="173" width="9.85546875" style="1" bestFit="1" customWidth="1"/>
    <col min="174" max="175" width="9.85546875" style="50" customWidth="1"/>
    <col min="176" max="176" width="8.42578125" style="3" bestFit="1" customWidth="1"/>
    <col min="177" max="178" width="3.85546875" style="3" bestFit="1" customWidth="1"/>
    <col min="179" max="179" width="8.42578125" style="3" bestFit="1" customWidth="1"/>
    <col min="180" max="181" width="3.85546875" style="3" bestFit="1" customWidth="1"/>
    <col min="182" max="182" width="25" style="3" bestFit="1" customWidth="1"/>
    <col min="183" max="183" width="25" style="24" customWidth="1"/>
    <col min="184" max="184" width="8.42578125" style="28" bestFit="1" customWidth="1"/>
    <col min="185" max="186" width="3.85546875" style="28" bestFit="1" customWidth="1"/>
    <col min="187" max="187" width="8.42578125" style="28" bestFit="1" customWidth="1"/>
    <col min="188" max="189" width="3.85546875" style="28" bestFit="1" customWidth="1"/>
    <col min="190" max="190" width="8.42578125" style="24" bestFit="1" customWidth="1"/>
    <col min="191" max="191" width="3.85546875" style="24" bestFit="1" customWidth="1"/>
    <col min="192" max="192" width="21.7109375" style="24" customWidth="1"/>
    <col min="193" max="193" width="8.42578125" style="3" bestFit="1" customWidth="1"/>
    <col min="194" max="195" width="3.85546875" style="3" bestFit="1" customWidth="1"/>
    <col min="196" max="196" width="19" style="24" customWidth="1"/>
    <col min="197" max="197" width="5.85546875" style="24" customWidth="1"/>
    <col min="198" max="198" width="3.85546875" style="24" customWidth="1"/>
    <col min="199" max="199" width="8.42578125" style="3" bestFit="1" customWidth="1"/>
    <col min="200" max="201" width="3.85546875" style="3" bestFit="1" customWidth="1"/>
    <col min="202" max="202" width="8.42578125" style="3" bestFit="1" customWidth="1"/>
    <col min="203" max="204" width="3.85546875" style="3" bestFit="1" customWidth="1"/>
    <col min="205" max="205" width="6.85546875" style="3" bestFit="1" customWidth="1"/>
    <col min="206" max="206" width="6.140625" style="3" bestFit="1" customWidth="1"/>
    <col min="207" max="207" width="8.42578125" style="3" bestFit="1" customWidth="1"/>
    <col min="208" max="209" width="3.85546875" style="3" bestFit="1" customWidth="1"/>
    <col min="210" max="210" width="8.42578125" style="3" bestFit="1" customWidth="1"/>
    <col min="211" max="212" width="3.85546875" style="3" bestFit="1" customWidth="1"/>
    <col min="213" max="213" width="3.85546875" style="28" customWidth="1"/>
    <col min="214" max="214" width="8.42578125" style="3" bestFit="1" customWidth="1"/>
    <col min="215" max="216" width="3.85546875" style="3" bestFit="1" customWidth="1"/>
    <col min="217" max="217" width="29.140625" style="24" customWidth="1"/>
    <col min="218" max="218" width="9" style="3" bestFit="1" customWidth="1"/>
    <col min="219" max="219" width="8.42578125" style="3" bestFit="1" customWidth="1"/>
    <col min="220" max="220" width="8.42578125" style="3" customWidth="1"/>
    <col min="221" max="222" width="7.28515625" style="3" bestFit="1" customWidth="1"/>
    <col min="223" max="224" width="7.28515625" style="24" customWidth="1"/>
    <col min="225" max="225" width="10.140625" style="3" bestFit="1" customWidth="1"/>
    <col min="226" max="226" width="9" style="24" bestFit="1" customWidth="1"/>
    <col min="227" max="227" width="8.42578125" style="24" bestFit="1" customWidth="1"/>
    <col min="228" max="228" width="8.42578125" style="24" customWidth="1"/>
    <col min="229" max="230" width="7.28515625" style="24" bestFit="1" customWidth="1"/>
    <col min="231" max="232" width="7.28515625" style="24" customWidth="1"/>
    <col min="233" max="233" width="10.140625" style="24" bestFit="1" customWidth="1"/>
    <col min="234" max="234" width="8.42578125" style="24" bestFit="1" customWidth="1"/>
    <col min="235" max="236" width="3.85546875" style="24" bestFit="1" customWidth="1"/>
    <col min="237" max="237" width="8.42578125" style="24" bestFit="1" customWidth="1"/>
    <col min="238" max="239" width="3.85546875" style="24" bestFit="1" customWidth="1"/>
    <col min="240" max="241" width="6.85546875" style="24" bestFit="1" customWidth="1"/>
    <col min="242" max="242" width="7.7109375" style="24" bestFit="1" customWidth="1"/>
    <col min="243" max="244" width="6.85546875" style="24" bestFit="1" customWidth="1"/>
    <col min="245" max="245" width="7.7109375" style="24" bestFit="1" customWidth="1"/>
    <col min="246" max="247" width="6.85546875" style="24" bestFit="1" customWidth="1"/>
    <col min="248" max="248" width="7.7109375" style="24" bestFit="1" customWidth="1"/>
    <col min="249" max="250" width="6.85546875" style="24" bestFit="1" customWidth="1"/>
    <col min="251" max="251" width="7.7109375" style="24" bestFit="1" customWidth="1"/>
    <col min="252" max="252" width="17.7109375" style="3" customWidth="1"/>
    <col min="253" max="254" width="17.7109375" style="24" customWidth="1"/>
    <col min="255" max="256" width="17.85546875" style="3" customWidth="1"/>
    <col min="257" max="257" width="20.7109375" style="3" customWidth="1"/>
    <col min="258" max="258" width="8.85546875" style="3" customWidth="1"/>
    <col min="259" max="260" width="3.85546875" style="3" bestFit="1" customWidth="1"/>
    <col min="261" max="261" width="8.85546875" style="3" customWidth="1"/>
    <col min="262" max="263" width="3.85546875" style="3" bestFit="1" customWidth="1"/>
    <col min="264" max="264" width="6.85546875" style="3" bestFit="1" customWidth="1"/>
    <col min="265" max="265" width="6.5703125" style="3" bestFit="1" customWidth="1"/>
    <col min="266" max="266" width="4.7109375" style="3" bestFit="1" customWidth="1"/>
    <col min="267" max="267" width="5.42578125" style="3" bestFit="1" customWidth="1"/>
    <col min="268" max="268" width="7" style="3" bestFit="1" customWidth="1"/>
    <col min="269" max="269" width="7.7109375" style="3" bestFit="1" customWidth="1"/>
    <col min="270" max="270" width="8.7109375" style="3" bestFit="1" customWidth="1"/>
    <col min="271" max="271" width="7.140625" style="3" bestFit="1" customWidth="1"/>
    <col min="272" max="272" width="8.42578125" style="3" bestFit="1" customWidth="1"/>
    <col min="273" max="273" width="6.5703125" style="3" customWidth="1"/>
    <col min="274" max="274" width="3.85546875" style="3" bestFit="1" customWidth="1"/>
    <col min="275" max="275" width="15.7109375" style="3" bestFit="1" customWidth="1"/>
    <col min="276" max="277" width="7.140625" style="49" customWidth="1"/>
    <col min="278" max="278" width="15.7109375" style="28" customWidth="1"/>
    <col min="279" max="279" width="7.140625" style="3" bestFit="1" customWidth="1"/>
    <col min="280" max="281" width="3.85546875" style="3" bestFit="1" customWidth="1"/>
    <col min="282" max="282" width="7" style="3" bestFit="1" customWidth="1"/>
    <col min="283" max="284" width="7.7109375" style="3" bestFit="1" customWidth="1"/>
    <col min="285" max="285" width="3.85546875" style="49" bestFit="1" customWidth="1"/>
    <col min="286" max="286" width="8.5703125" style="49" customWidth="1"/>
    <col min="287" max="287" width="3.85546875" style="3" bestFit="1" customWidth="1"/>
    <col min="288" max="288" width="8.42578125" style="3" bestFit="1" customWidth="1"/>
    <col min="289" max="290" width="3.85546875" style="3" bestFit="1" customWidth="1"/>
    <col min="291" max="291" width="4.85546875" style="3" customWidth="1"/>
    <col min="292" max="292" width="10" style="3" customWidth="1"/>
    <col min="293" max="293" width="3.85546875" style="3" bestFit="1" customWidth="1"/>
    <col min="294" max="294" width="7" style="3" bestFit="1" customWidth="1"/>
    <col min="295" max="296" width="3.85546875" style="3" bestFit="1" customWidth="1"/>
    <col min="297" max="301" width="7.140625" style="3" bestFit="1" customWidth="1"/>
    <col min="302" max="302" width="7.140625" style="49" customWidth="1"/>
    <col min="303" max="303" width="3.85546875" style="3" customWidth="1"/>
    <col min="304" max="304" width="12.85546875" style="3" bestFit="1" customWidth="1"/>
    <col min="305" max="305" width="15.85546875" style="28" bestFit="1" customWidth="1"/>
    <col min="306" max="306" width="9.85546875" style="3" bestFit="1" customWidth="1"/>
    <col min="307" max="307" width="6.85546875" style="3" bestFit="1" customWidth="1"/>
    <col min="308" max="308" width="6.85546875" style="28" customWidth="1"/>
    <col min="309" max="309" width="3.85546875" style="3" customWidth="1"/>
    <col min="310" max="310" width="13.85546875" style="49" customWidth="1"/>
    <col min="311" max="311" width="3.85546875" style="49" bestFit="1" customWidth="1"/>
    <col min="312" max="313" width="17.85546875" style="3" customWidth="1"/>
    <col min="314" max="314" width="20.7109375" style="3" customWidth="1"/>
    <col min="315" max="315" width="51.7109375" style="3" customWidth="1"/>
    <col min="316" max="316" width="33" style="3" customWidth="1"/>
    <col min="317" max="317" width="21.140625" style="3" bestFit="1" customWidth="1"/>
    <col min="318" max="321" width="3.85546875" style="3" bestFit="1" customWidth="1"/>
    <col min="322" max="322" width="6.85546875" style="3" bestFit="1" customWidth="1"/>
    <col min="323" max="323" width="8.140625" style="3" bestFit="1" customWidth="1"/>
    <col min="324" max="324" width="7.28515625" style="1" bestFit="1" customWidth="1"/>
    <col min="325" max="325" width="10" style="1" bestFit="1" customWidth="1"/>
    <col min="326" max="326" width="13.85546875" style="1" bestFit="1" customWidth="1"/>
    <col min="327" max="327" width="13.5703125" style="3" bestFit="1" customWidth="1"/>
    <col min="328" max="355" width="9.140625" style="9"/>
    <col min="356" max="16384" width="9.140625" style="3"/>
  </cols>
  <sheetData>
    <row r="1" spans="1:356" x14ac:dyDescent="0.25">
      <c r="A1" s="5"/>
      <c r="B1" s="5"/>
      <c r="C1" s="5" t="s">
        <v>370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6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20"/>
      <c r="EP1" s="20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</row>
    <row r="2" spans="1:356" s="1" customFormat="1" ht="15" customHeight="1" x14ac:dyDescent="0.25">
      <c r="A2" s="12" t="s">
        <v>371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44" t="s">
        <v>145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2"/>
      <c r="BU2" s="12"/>
      <c r="BV2" s="176" t="s">
        <v>126</v>
      </c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3"/>
      <c r="CN2" s="176" t="s">
        <v>129</v>
      </c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22"/>
      <c r="DH2" s="22"/>
      <c r="DI2" s="22"/>
      <c r="DJ2" s="22"/>
      <c r="DK2" s="22"/>
      <c r="DL2" s="22"/>
      <c r="DM2" s="22"/>
      <c r="DN2" s="22"/>
      <c r="DO2" s="177" t="s">
        <v>206</v>
      </c>
      <c r="DP2" s="177"/>
      <c r="DQ2" s="177"/>
      <c r="DR2" s="177"/>
      <c r="DS2" s="177"/>
      <c r="DT2" s="177"/>
      <c r="DU2" s="29"/>
      <c r="DV2" s="176" t="s">
        <v>128</v>
      </c>
      <c r="DW2" s="176"/>
      <c r="DX2" s="144" t="s">
        <v>136</v>
      </c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70" t="s">
        <v>233</v>
      </c>
      <c r="EP2" s="170"/>
      <c r="EQ2" s="170"/>
      <c r="ER2" s="170"/>
      <c r="ES2" s="170"/>
      <c r="ET2" s="170"/>
      <c r="EU2" s="170"/>
      <c r="EV2" s="170"/>
      <c r="EW2" s="170"/>
      <c r="EX2" s="171"/>
      <c r="EY2" s="26"/>
      <c r="EZ2" s="26"/>
      <c r="FA2" s="180" t="s">
        <v>163</v>
      </c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7"/>
      <c r="FR2" s="48"/>
      <c r="FS2" s="48"/>
      <c r="FT2" s="181" t="s">
        <v>68</v>
      </c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94"/>
      <c r="GJ2" s="180" t="s">
        <v>251</v>
      </c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 t="s">
        <v>69</v>
      </c>
      <c r="HK2" s="181"/>
      <c r="HL2" s="181"/>
      <c r="HM2" s="181"/>
      <c r="HN2" s="181"/>
      <c r="HO2" s="181"/>
      <c r="HP2" s="181"/>
      <c r="HQ2" s="181"/>
      <c r="HR2" s="181" t="s">
        <v>252</v>
      </c>
      <c r="HS2" s="181"/>
      <c r="HT2" s="181"/>
      <c r="HU2" s="181"/>
      <c r="HV2" s="181"/>
      <c r="HW2" s="181"/>
      <c r="HX2" s="181"/>
      <c r="HY2" s="181"/>
      <c r="HZ2" s="176" t="s">
        <v>181</v>
      </c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81" t="s">
        <v>264</v>
      </c>
      <c r="IS2" s="181"/>
      <c r="IT2" s="181"/>
      <c r="IU2" s="181" t="s">
        <v>162</v>
      </c>
      <c r="IV2" s="181"/>
      <c r="IW2" s="181"/>
      <c r="IX2" s="144" t="s">
        <v>177</v>
      </c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44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Y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144"/>
      <c r="KM2" s="144"/>
      <c r="KN2" s="144"/>
      <c r="KO2" s="144"/>
      <c r="KP2" s="144"/>
      <c r="KQ2" s="144"/>
      <c r="KR2" s="144"/>
      <c r="KS2" s="144"/>
      <c r="KT2" s="144"/>
      <c r="KU2" s="144"/>
      <c r="KV2" s="144"/>
      <c r="KW2" s="144"/>
      <c r="KX2" s="47"/>
      <c r="KY2" s="47"/>
      <c r="KZ2" s="12"/>
      <c r="LA2" s="144" t="s">
        <v>176</v>
      </c>
      <c r="LB2" s="144"/>
      <c r="LC2" s="178" t="s">
        <v>178</v>
      </c>
      <c r="LD2" s="176"/>
      <c r="LE2" s="176"/>
      <c r="LF2" s="176"/>
      <c r="LG2" s="176"/>
      <c r="LH2" s="176"/>
      <c r="LI2" s="176"/>
      <c r="LJ2" s="176"/>
      <c r="LK2" s="179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</row>
    <row r="3" spans="1:356" s="1" customFormat="1" ht="81" customHeight="1" x14ac:dyDescent="0.25">
      <c r="A3" s="157" t="s">
        <v>10</v>
      </c>
      <c r="B3" s="157" t="s">
        <v>35</v>
      </c>
      <c r="C3" s="157" t="s">
        <v>0</v>
      </c>
      <c r="D3" s="157" t="s">
        <v>23</v>
      </c>
      <c r="E3" s="157" t="s">
        <v>372</v>
      </c>
      <c r="F3" s="172" t="s">
        <v>182</v>
      </c>
      <c r="G3" s="174"/>
      <c r="H3" s="186" t="s">
        <v>185</v>
      </c>
      <c r="I3" s="172" t="s">
        <v>1</v>
      </c>
      <c r="J3" s="173"/>
      <c r="K3" s="174"/>
      <c r="L3" s="157" t="s">
        <v>4</v>
      </c>
      <c r="M3" s="157" t="s">
        <v>5</v>
      </c>
      <c r="N3" s="157"/>
      <c r="O3" s="157"/>
      <c r="P3" s="172" t="s">
        <v>24</v>
      </c>
      <c r="Q3" s="173"/>
      <c r="R3" s="173"/>
      <c r="S3" s="173"/>
      <c r="T3" s="174"/>
      <c r="U3" s="172" t="s">
        <v>25</v>
      </c>
      <c r="V3" s="173"/>
      <c r="W3" s="174"/>
      <c r="X3" s="162" t="s">
        <v>40</v>
      </c>
      <c r="Y3" s="162" t="s">
        <v>117</v>
      </c>
      <c r="Z3" s="162" t="s">
        <v>218</v>
      </c>
      <c r="AA3" s="159" t="s">
        <v>219</v>
      </c>
      <c r="AB3" s="157" t="s">
        <v>120</v>
      </c>
      <c r="AC3" s="157"/>
      <c r="AD3" s="157"/>
      <c r="AE3" s="172" t="s">
        <v>188</v>
      </c>
      <c r="AF3" s="173"/>
      <c r="AG3" s="174"/>
      <c r="AH3" s="172" t="s">
        <v>26</v>
      </c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4"/>
      <c r="AV3" s="172" t="s">
        <v>284</v>
      </c>
      <c r="AW3" s="173"/>
      <c r="AX3" s="174"/>
      <c r="AY3" s="172" t="s">
        <v>294</v>
      </c>
      <c r="AZ3" s="173"/>
      <c r="BA3" s="174"/>
      <c r="BB3" s="172" t="s">
        <v>75</v>
      </c>
      <c r="BC3" s="173"/>
      <c r="BD3" s="174"/>
      <c r="BE3" s="172" t="s">
        <v>76</v>
      </c>
      <c r="BF3" s="173"/>
      <c r="BG3" s="174"/>
      <c r="BH3" s="150" t="s">
        <v>121</v>
      </c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6"/>
      <c r="BT3" s="157" t="s">
        <v>125</v>
      </c>
      <c r="BU3" s="164" t="s">
        <v>221</v>
      </c>
      <c r="BV3" s="204" t="s">
        <v>254</v>
      </c>
      <c r="BW3" s="184" t="s">
        <v>97</v>
      </c>
      <c r="BX3" s="185"/>
      <c r="BY3" s="185"/>
      <c r="BZ3" s="185"/>
      <c r="CA3" s="185"/>
      <c r="CB3" s="185"/>
      <c r="CC3" s="173" t="s">
        <v>52</v>
      </c>
      <c r="CD3" s="173"/>
      <c r="CE3" s="173"/>
      <c r="CF3" s="173"/>
      <c r="CG3" s="173"/>
      <c r="CH3" s="173"/>
      <c r="CI3" s="8"/>
      <c r="CJ3" s="14"/>
      <c r="CK3" s="8"/>
      <c r="CL3" s="8"/>
      <c r="CM3" s="17"/>
      <c r="CO3" s="11"/>
      <c r="CP3" s="16"/>
      <c r="CQ3" s="11"/>
      <c r="CR3" s="30"/>
      <c r="CS3" s="30"/>
      <c r="CT3" s="30"/>
      <c r="CU3" s="30"/>
      <c r="CV3" s="30"/>
      <c r="CW3" s="30"/>
      <c r="CX3" s="150" t="s">
        <v>47</v>
      </c>
      <c r="CY3" s="145"/>
      <c r="CZ3" s="145"/>
      <c r="DA3" s="145"/>
      <c r="DB3" s="145"/>
      <c r="DC3" s="145"/>
      <c r="DD3" s="145"/>
      <c r="DE3" s="145"/>
      <c r="DF3" s="146"/>
      <c r="DG3" s="191" t="s">
        <v>98</v>
      </c>
      <c r="DH3" s="192"/>
      <c r="DI3" s="192"/>
      <c r="DJ3" s="192"/>
      <c r="DK3" s="192"/>
      <c r="DL3" s="192"/>
      <c r="DM3" s="192"/>
      <c r="DN3" s="193"/>
      <c r="DO3" s="190" t="s">
        <v>207</v>
      </c>
      <c r="DP3" s="190"/>
      <c r="DQ3" s="190"/>
      <c r="DR3" s="190" t="s">
        <v>208</v>
      </c>
      <c r="DS3" s="190"/>
      <c r="DT3" s="190"/>
      <c r="DU3" s="164" t="s">
        <v>255</v>
      </c>
      <c r="DV3" s="164" t="s">
        <v>256</v>
      </c>
      <c r="DW3" s="164" t="s">
        <v>257</v>
      </c>
      <c r="DX3" s="150" t="s">
        <v>132</v>
      </c>
      <c r="DY3" s="145"/>
      <c r="DZ3" s="145"/>
      <c r="EA3" s="145"/>
      <c r="EB3" s="145"/>
      <c r="EC3" s="145" t="s">
        <v>134</v>
      </c>
      <c r="ED3" s="145"/>
      <c r="EE3" s="145"/>
      <c r="EF3" s="146"/>
      <c r="EG3" s="150" t="s">
        <v>320</v>
      </c>
      <c r="EH3" s="146"/>
      <c r="EI3" s="172" t="s">
        <v>211</v>
      </c>
      <c r="EJ3" s="173"/>
      <c r="EK3" s="174"/>
      <c r="EL3" s="206" t="s">
        <v>135</v>
      </c>
      <c r="EM3" s="166" t="s">
        <v>258</v>
      </c>
      <c r="EN3" s="166" t="s">
        <v>259</v>
      </c>
      <c r="EO3" s="168" t="s">
        <v>226</v>
      </c>
      <c r="EP3" s="168" t="s">
        <v>227</v>
      </c>
      <c r="EQ3" s="168" t="s">
        <v>216</v>
      </c>
      <c r="ER3" s="168" t="s">
        <v>217</v>
      </c>
      <c r="ES3" s="162" t="s">
        <v>215</v>
      </c>
      <c r="ET3" s="162"/>
      <c r="EU3" s="162" t="s">
        <v>231</v>
      </c>
      <c r="EV3" s="162"/>
      <c r="EW3" s="169" t="s">
        <v>373</v>
      </c>
      <c r="EX3" s="169" t="s">
        <v>228</v>
      </c>
      <c r="EY3" s="182" t="s">
        <v>374</v>
      </c>
      <c r="EZ3" s="182" t="s">
        <v>230</v>
      </c>
      <c r="FA3" s="172" t="s">
        <v>260</v>
      </c>
      <c r="FB3" s="173"/>
      <c r="FC3" s="173"/>
      <c r="FD3" s="173"/>
      <c r="FE3" s="173"/>
      <c r="FF3" s="173"/>
      <c r="FG3" s="173"/>
      <c r="FH3" s="174"/>
      <c r="FI3" s="150" t="s">
        <v>261</v>
      </c>
      <c r="FJ3" s="145"/>
      <c r="FK3" s="145"/>
      <c r="FL3" s="146"/>
      <c r="FM3" s="172" t="s">
        <v>236</v>
      </c>
      <c r="FN3" s="173"/>
      <c r="FO3" s="172" t="s">
        <v>43</v>
      </c>
      <c r="FP3" s="173"/>
      <c r="FQ3" s="153" t="s">
        <v>45</v>
      </c>
      <c r="FR3" s="155" t="s">
        <v>357</v>
      </c>
      <c r="FS3" s="153" t="s">
        <v>299</v>
      </c>
      <c r="FT3" s="172" t="s">
        <v>147</v>
      </c>
      <c r="FU3" s="173"/>
      <c r="FV3" s="174"/>
      <c r="FW3" s="172" t="s">
        <v>148</v>
      </c>
      <c r="FX3" s="173"/>
      <c r="FY3" s="174"/>
      <c r="FZ3" s="195" t="s">
        <v>174</v>
      </c>
      <c r="GA3" s="195" t="s">
        <v>237</v>
      </c>
      <c r="GB3" s="172" t="s">
        <v>358</v>
      </c>
      <c r="GC3" s="173"/>
      <c r="GD3" s="174"/>
      <c r="GE3" s="172" t="s">
        <v>263</v>
      </c>
      <c r="GF3" s="173"/>
      <c r="GG3" s="174"/>
      <c r="GH3" s="172" t="s">
        <v>262</v>
      </c>
      <c r="GI3" s="173"/>
      <c r="GJ3" s="162" t="s">
        <v>359</v>
      </c>
      <c r="GK3" s="172" t="s">
        <v>302</v>
      </c>
      <c r="GL3" s="173"/>
      <c r="GM3" s="174"/>
      <c r="GN3" s="27" t="s">
        <v>238</v>
      </c>
      <c r="GO3" s="162" t="s">
        <v>239</v>
      </c>
      <c r="GP3" s="162"/>
      <c r="GQ3" s="172" t="s">
        <v>151</v>
      </c>
      <c r="GR3" s="173"/>
      <c r="GS3" s="174"/>
      <c r="GT3" s="172" t="s">
        <v>152</v>
      </c>
      <c r="GU3" s="173"/>
      <c r="GV3" s="174"/>
      <c r="GW3" s="172" t="s">
        <v>73</v>
      </c>
      <c r="GX3" s="174"/>
      <c r="GY3" s="172" t="s">
        <v>240</v>
      </c>
      <c r="GZ3" s="173"/>
      <c r="HA3" s="174"/>
      <c r="HB3" s="172" t="s">
        <v>153</v>
      </c>
      <c r="HC3" s="173"/>
      <c r="HD3" s="174"/>
      <c r="HE3" s="150" t="s">
        <v>154</v>
      </c>
      <c r="HF3" s="145"/>
      <c r="HG3" s="145"/>
      <c r="HH3" s="146"/>
      <c r="HI3" s="157" t="s">
        <v>241</v>
      </c>
      <c r="HJ3" s="172" t="s">
        <v>243</v>
      </c>
      <c r="HK3" s="173"/>
      <c r="HL3" s="173"/>
      <c r="HM3" s="173"/>
      <c r="HN3" s="173"/>
      <c r="HO3" s="173"/>
      <c r="HP3" s="173"/>
      <c r="HQ3" s="174"/>
      <c r="HR3" s="172" t="s">
        <v>246</v>
      </c>
      <c r="HS3" s="173"/>
      <c r="HT3" s="173"/>
      <c r="HU3" s="173"/>
      <c r="HV3" s="173"/>
      <c r="HW3" s="173"/>
      <c r="HX3" s="173"/>
      <c r="HY3" s="174"/>
      <c r="HZ3" s="150" t="s">
        <v>242</v>
      </c>
      <c r="IA3" s="145"/>
      <c r="IB3" s="146"/>
      <c r="IC3" s="150" t="s">
        <v>156</v>
      </c>
      <c r="ID3" s="145"/>
      <c r="IE3" s="146"/>
      <c r="IF3" s="150" t="s">
        <v>247</v>
      </c>
      <c r="IG3" s="145"/>
      <c r="IH3" s="145"/>
      <c r="II3" s="150" t="s">
        <v>248</v>
      </c>
      <c r="IJ3" s="145"/>
      <c r="IK3" s="145"/>
      <c r="IL3" s="150" t="s">
        <v>249</v>
      </c>
      <c r="IM3" s="145"/>
      <c r="IN3" s="145"/>
      <c r="IO3" s="150" t="s">
        <v>250</v>
      </c>
      <c r="IP3" s="145"/>
      <c r="IQ3" s="145"/>
      <c r="IR3" s="162" t="s">
        <v>360</v>
      </c>
      <c r="IS3" s="162" t="s">
        <v>265</v>
      </c>
      <c r="IT3" s="162" t="s">
        <v>266</v>
      </c>
      <c r="IU3" s="162" t="s">
        <v>161</v>
      </c>
      <c r="IV3" s="166" t="s">
        <v>267</v>
      </c>
      <c r="IW3" s="166" t="s">
        <v>268</v>
      </c>
      <c r="IX3" s="172" t="s">
        <v>86</v>
      </c>
      <c r="IY3" s="173"/>
      <c r="IZ3" s="174"/>
      <c r="JA3" s="157" t="s">
        <v>87</v>
      </c>
      <c r="JB3" s="157"/>
      <c r="JC3" s="157"/>
      <c r="JD3" s="173" t="s">
        <v>77</v>
      </c>
      <c r="JE3" s="173"/>
      <c r="JF3" s="173"/>
      <c r="JG3" s="173"/>
      <c r="JH3" s="173"/>
      <c r="JI3" s="173"/>
      <c r="JJ3" s="173"/>
      <c r="JK3" s="173"/>
      <c r="JL3" s="174"/>
      <c r="JM3" s="172" t="s">
        <v>308</v>
      </c>
      <c r="JN3" s="173"/>
      <c r="JO3" s="173"/>
      <c r="JP3" s="145" t="s">
        <v>309</v>
      </c>
      <c r="JQ3" s="145"/>
      <c r="JR3" s="174" t="s">
        <v>361</v>
      </c>
      <c r="JS3" s="172" t="s">
        <v>311</v>
      </c>
      <c r="JT3" s="173"/>
      <c r="JU3" s="174"/>
      <c r="JV3" s="150" t="s">
        <v>165</v>
      </c>
      <c r="JW3" s="145"/>
      <c r="JX3" s="145"/>
      <c r="JY3" s="145" t="s">
        <v>166</v>
      </c>
      <c r="JZ3" s="145"/>
      <c r="KA3" s="146"/>
      <c r="KB3" s="157" t="s">
        <v>269</v>
      </c>
      <c r="KC3" s="157"/>
      <c r="KD3" s="157"/>
      <c r="KE3" s="191" t="s">
        <v>271</v>
      </c>
      <c r="KF3" s="192"/>
      <c r="KG3" s="193"/>
      <c r="KH3" s="184" t="s">
        <v>270</v>
      </c>
      <c r="KI3" s="185"/>
      <c r="KJ3" s="199"/>
      <c r="KK3" s="172" t="s">
        <v>167</v>
      </c>
      <c r="KL3" s="173"/>
      <c r="KM3" s="173"/>
      <c r="KN3" s="173"/>
      <c r="KO3" s="174"/>
      <c r="KP3" s="159" t="s">
        <v>363</v>
      </c>
      <c r="KQ3" s="172" t="s">
        <v>172</v>
      </c>
      <c r="KR3" s="173"/>
      <c r="KS3" s="173"/>
      <c r="KT3" s="173"/>
      <c r="KU3" s="173"/>
      <c r="KV3" s="173"/>
      <c r="KW3" s="174"/>
      <c r="KX3" s="148" t="s">
        <v>318</v>
      </c>
      <c r="KY3" s="149"/>
      <c r="KZ3" s="157" t="s">
        <v>175</v>
      </c>
      <c r="LA3" s="166" t="s">
        <v>362</v>
      </c>
      <c r="LB3" s="166" t="s">
        <v>277</v>
      </c>
      <c r="LC3" s="157" t="s">
        <v>12</v>
      </c>
      <c r="LD3" s="157" t="s">
        <v>13</v>
      </c>
      <c r="LE3" s="157" t="s">
        <v>15</v>
      </c>
      <c r="LF3" s="172" t="s">
        <v>17</v>
      </c>
      <c r="LG3" s="173"/>
      <c r="LH3" s="173"/>
      <c r="LI3" s="173"/>
      <c r="LJ3" s="173"/>
      <c r="LK3" s="174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</row>
    <row r="4" spans="1:356" s="34" customFormat="1" ht="78" customHeight="1" thickBot="1" x14ac:dyDescent="0.3">
      <c r="A4" s="175"/>
      <c r="B4" s="175"/>
      <c r="C4" s="175"/>
      <c r="D4" s="175"/>
      <c r="E4" s="175"/>
      <c r="F4" s="32" t="s">
        <v>183</v>
      </c>
      <c r="G4" s="32" t="s">
        <v>184</v>
      </c>
      <c r="H4" s="187"/>
      <c r="I4" s="33" t="s">
        <v>3</v>
      </c>
      <c r="J4" s="33" t="s">
        <v>2</v>
      </c>
      <c r="K4" s="33" t="s">
        <v>253</v>
      </c>
      <c r="L4" s="175"/>
      <c r="M4" s="33" t="s">
        <v>8</v>
      </c>
      <c r="N4" s="33" t="s">
        <v>6</v>
      </c>
      <c r="O4" s="33" t="s">
        <v>7</v>
      </c>
      <c r="P4" s="33" t="s">
        <v>9</v>
      </c>
      <c r="Q4" s="33" t="s">
        <v>8</v>
      </c>
      <c r="R4" s="33" t="s">
        <v>6</v>
      </c>
      <c r="S4" s="33" t="s">
        <v>7</v>
      </c>
      <c r="T4" s="34" t="s">
        <v>90</v>
      </c>
      <c r="U4" s="33" t="s">
        <v>8</v>
      </c>
      <c r="V4" s="33" t="s">
        <v>6</v>
      </c>
      <c r="W4" s="33" t="s">
        <v>7</v>
      </c>
      <c r="X4" s="162" t="s">
        <v>40</v>
      </c>
      <c r="Y4" s="162" t="s">
        <v>40</v>
      </c>
      <c r="Z4" s="162"/>
      <c r="AA4" s="163"/>
      <c r="AB4" s="34" t="s">
        <v>121</v>
      </c>
      <c r="AC4" s="34" t="s">
        <v>122</v>
      </c>
      <c r="AD4" s="34" t="s">
        <v>123</v>
      </c>
      <c r="AE4" s="33" t="s">
        <v>8</v>
      </c>
      <c r="AF4" s="33" t="s">
        <v>6</v>
      </c>
      <c r="AG4" s="33" t="s">
        <v>7</v>
      </c>
      <c r="AH4" s="33" t="s">
        <v>189</v>
      </c>
      <c r="AI4" s="33" t="s">
        <v>29</v>
      </c>
      <c r="AJ4" s="33" t="s">
        <v>31</v>
      </c>
      <c r="AK4" s="33" t="s">
        <v>34</v>
      </c>
      <c r="AL4" s="33" t="s">
        <v>32</v>
      </c>
      <c r="AM4" s="33" t="s">
        <v>33</v>
      </c>
      <c r="AN4" s="33" t="s">
        <v>91</v>
      </c>
      <c r="AO4" s="33" t="s">
        <v>92</v>
      </c>
      <c r="AP4" s="33" t="s">
        <v>93</v>
      </c>
      <c r="AQ4" s="33" t="s">
        <v>190</v>
      </c>
      <c r="AR4" s="33" t="s">
        <v>191</v>
      </c>
      <c r="AS4" s="33" t="s">
        <v>28</v>
      </c>
      <c r="AT4" s="33" t="s">
        <v>30</v>
      </c>
      <c r="AU4" s="34" t="s">
        <v>11</v>
      </c>
      <c r="AV4" s="46" t="s">
        <v>37</v>
      </c>
      <c r="AW4" s="33" t="s">
        <v>38</v>
      </c>
      <c r="AX4" s="33" t="s">
        <v>39</v>
      </c>
      <c r="AY4" s="33" t="s">
        <v>41</v>
      </c>
      <c r="AZ4" s="33" t="s">
        <v>94</v>
      </c>
      <c r="BA4" s="33" t="s">
        <v>42</v>
      </c>
      <c r="BB4" s="33" t="s">
        <v>8</v>
      </c>
      <c r="BC4" s="33" t="s">
        <v>6</v>
      </c>
      <c r="BD4" s="33" t="s">
        <v>7</v>
      </c>
      <c r="BE4" s="33" t="s">
        <v>8</v>
      </c>
      <c r="BF4" s="33" t="s">
        <v>6</v>
      </c>
      <c r="BG4" s="33" t="s">
        <v>7</v>
      </c>
      <c r="BH4" s="35" t="s">
        <v>0</v>
      </c>
      <c r="BI4" s="35" t="s">
        <v>138</v>
      </c>
      <c r="BJ4" s="35" t="s">
        <v>139</v>
      </c>
      <c r="BK4" s="35" t="s">
        <v>140</v>
      </c>
      <c r="BL4" s="35" t="s">
        <v>141</v>
      </c>
      <c r="BM4" s="35" t="s">
        <v>142</v>
      </c>
      <c r="BN4" s="35" t="s">
        <v>139</v>
      </c>
      <c r="BO4" s="35" t="s">
        <v>140</v>
      </c>
      <c r="BP4" s="35" t="s">
        <v>141</v>
      </c>
      <c r="BQ4" s="35" t="s">
        <v>142</v>
      </c>
      <c r="BR4" s="35" t="s">
        <v>139</v>
      </c>
      <c r="BS4" s="35" t="s">
        <v>140</v>
      </c>
      <c r="BT4" s="175"/>
      <c r="BU4" s="165"/>
      <c r="BV4" s="205"/>
      <c r="BW4" s="33" t="s">
        <v>95</v>
      </c>
      <c r="BX4" s="34" t="s">
        <v>193</v>
      </c>
      <c r="BY4" s="34" t="s">
        <v>194</v>
      </c>
      <c r="BZ4" s="33" t="s">
        <v>96</v>
      </c>
      <c r="CA4" s="34" t="s">
        <v>193</v>
      </c>
      <c r="CB4" s="34" t="s">
        <v>194</v>
      </c>
      <c r="CC4" s="33" t="s">
        <v>356</v>
      </c>
      <c r="CD4" s="34" t="s">
        <v>193</v>
      </c>
      <c r="CE4" s="34" t="s">
        <v>194</v>
      </c>
      <c r="CF4" s="33" t="s">
        <v>100</v>
      </c>
      <c r="CG4" s="34" t="s">
        <v>193</v>
      </c>
      <c r="CH4" s="34" t="s">
        <v>194</v>
      </c>
      <c r="CI4" s="33" t="s">
        <v>53</v>
      </c>
      <c r="CJ4" s="34" t="s">
        <v>193</v>
      </c>
      <c r="CK4" s="34" t="s">
        <v>194</v>
      </c>
      <c r="CL4" s="33" t="s">
        <v>54</v>
      </c>
      <c r="CM4" s="34" t="s">
        <v>193</v>
      </c>
      <c r="CN4" s="34" t="s">
        <v>194</v>
      </c>
      <c r="CO4" s="33" t="s">
        <v>180</v>
      </c>
      <c r="CP4" s="34" t="s">
        <v>193</v>
      </c>
      <c r="CQ4" s="34" t="s">
        <v>194</v>
      </c>
      <c r="CR4" s="34" t="s">
        <v>11</v>
      </c>
      <c r="CS4" s="34" t="s">
        <v>193</v>
      </c>
      <c r="CT4" s="34" t="s">
        <v>194</v>
      </c>
      <c r="CU4" s="34" t="s">
        <v>11</v>
      </c>
      <c r="CV4" s="34" t="s">
        <v>193</v>
      </c>
      <c r="CW4" s="34" t="s">
        <v>194</v>
      </c>
      <c r="CX4" s="33" t="s">
        <v>48</v>
      </c>
      <c r="CY4" s="33" t="s">
        <v>49</v>
      </c>
      <c r="CZ4" s="34" t="s">
        <v>109</v>
      </c>
      <c r="DA4" s="33" t="s">
        <v>50</v>
      </c>
      <c r="DB4" s="34" t="s">
        <v>109</v>
      </c>
      <c r="DC4" s="33" t="s">
        <v>51</v>
      </c>
      <c r="DD4" s="34" t="s">
        <v>109</v>
      </c>
      <c r="DE4" s="34" t="s">
        <v>11</v>
      </c>
      <c r="DF4" s="34" t="s">
        <v>109</v>
      </c>
      <c r="DG4" s="34" t="s">
        <v>99</v>
      </c>
      <c r="DH4" s="34" t="s">
        <v>205</v>
      </c>
      <c r="DI4" s="34" t="s">
        <v>55</v>
      </c>
      <c r="DJ4" s="34" t="s">
        <v>56</v>
      </c>
      <c r="DK4" s="34" t="s">
        <v>99</v>
      </c>
      <c r="DL4" s="34" t="s">
        <v>205</v>
      </c>
      <c r="DM4" s="34" t="s">
        <v>55</v>
      </c>
      <c r="DN4" s="34" t="s">
        <v>56</v>
      </c>
      <c r="DO4" s="33" t="s">
        <v>8</v>
      </c>
      <c r="DP4" s="33" t="s">
        <v>6</v>
      </c>
      <c r="DQ4" s="33" t="s">
        <v>7</v>
      </c>
      <c r="DR4" s="33" t="s">
        <v>8</v>
      </c>
      <c r="DS4" s="33" t="s">
        <v>6</v>
      </c>
      <c r="DT4" s="33" t="s">
        <v>7</v>
      </c>
      <c r="DU4" s="165"/>
      <c r="DV4" s="165"/>
      <c r="DW4" s="165"/>
      <c r="DX4" s="33" t="s">
        <v>8</v>
      </c>
      <c r="DY4" s="33" t="s">
        <v>130</v>
      </c>
      <c r="DZ4" s="33" t="s">
        <v>131</v>
      </c>
      <c r="EA4" s="34" t="s">
        <v>133</v>
      </c>
      <c r="EB4" s="33" t="s">
        <v>46</v>
      </c>
      <c r="EC4" s="33" t="s">
        <v>8</v>
      </c>
      <c r="ED4" s="33" t="s">
        <v>6</v>
      </c>
      <c r="EE4" s="33" t="s">
        <v>137</v>
      </c>
      <c r="EF4" s="33" t="s">
        <v>7</v>
      </c>
      <c r="EG4" s="33" t="s">
        <v>8</v>
      </c>
      <c r="EH4" s="33" t="s">
        <v>6</v>
      </c>
      <c r="EI4" s="33" t="s">
        <v>8</v>
      </c>
      <c r="EJ4" s="33" t="s">
        <v>6</v>
      </c>
      <c r="EK4" s="33" t="s">
        <v>7</v>
      </c>
      <c r="EL4" s="207"/>
      <c r="EM4" s="167"/>
      <c r="EN4" s="167"/>
      <c r="EO4" s="168"/>
      <c r="EP4" s="168"/>
      <c r="EQ4" s="168"/>
      <c r="ER4" s="168"/>
      <c r="ES4" s="82" t="s">
        <v>8</v>
      </c>
      <c r="ET4" s="80" t="s">
        <v>6</v>
      </c>
      <c r="EU4" s="82" t="s">
        <v>8</v>
      </c>
      <c r="EV4" s="80" t="s">
        <v>6</v>
      </c>
      <c r="EW4" s="169"/>
      <c r="EX4" s="169"/>
      <c r="EY4" s="183"/>
      <c r="EZ4" s="183"/>
      <c r="FA4" s="80" t="s">
        <v>57</v>
      </c>
      <c r="FB4" s="80" t="s">
        <v>58</v>
      </c>
      <c r="FC4" s="80" t="s">
        <v>59</v>
      </c>
      <c r="FD4" s="80" t="s">
        <v>60</v>
      </c>
      <c r="FE4" s="80" t="s">
        <v>61</v>
      </c>
      <c r="FF4" s="80" t="s">
        <v>62</v>
      </c>
      <c r="FG4" s="80" t="s">
        <v>234</v>
      </c>
      <c r="FH4" s="80" t="s">
        <v>63</v>
      </c>
      <c r="FI4" s="81" t="s">
        <v>64</v>
      </c>
      <c r="FJ4" s="81" t="s">
        <v>65</v>
      </c>
      <c r="FK4" s="81" t="s">
        <v>66</v>
      </c>
      <c r="FL4" s="81" t="s">
        <v>67</v>
      </c>
      <c r="FM4" s="81" t="s">
        <v>8</v>
      </c>
      <c r="FN4" s="80" t="s">
        <v>6</v>
      </c>
      <c r="FO4" s="80" t="s">
        <v>8</v>
      </c>
      <c r="FP4" s="81" t="s">
        <v>6</v>
      </c>
      <c r="FQ4" s="198"/>
      <c r="FR4" s="156"/>
      <c r="FS4" s="154"/>
      <c r="FT4" s="33" t="s">
        <v>8</v>
      </c>
      <c r="FU4" s="33" t="s">
        <v>6</v>
      </c>
      <c r="FV4" s="33" t="s">
        <v>7</v>
      </c>
      <c r="FW4" s="33" t="s">
        <v>8</v>
      </c>
      <c r="FX4" s="33" t="s">
        <v>6</v>
      </c>
      <c r="FY4" s="33" t="s">
        <v>7</v>
      </c>
      <c r="FZ4" s="196"/>
      <c r="GA4" s="196"/>
      <c r="GB4" s="33" t="s">
        <v>8</v>
      </c>
      <c r="GC4" s="33" t="s">
        <v>6</v>
      </c>
      <c r="GD4" s="33" t="s">
        <v>7</v>
      </c>
      <c r="GE4" s="33" t="s">
        <v>8</v>
      </c>
      <c r="GF4" s="33" t="s">
        <v>6</v>
      </c>
      <c r="GG4" s="33" t="s">
        <v>7</v>
      </c>
      <c r="GH4" s="33" t="s">
        <v>8</v>
      </c>
      <c r="GI4" s="36" t="s">
        <v>6</v>
      </c>
      <c r="GJ4" s="162"/>
      <c r="GK4" s="33" t="s">
        <v>8</v>
      </c>
      <c r="GL4" s="33" t="s">
        <v>6</v>
      </c>
      <c r="GM4" s="33" t="s">
        <v>7</v>
      </c>
      <c r="GN4" s="33"/>
      <c r="GO4" s="33" t="s">
        <v>8</v>
      </c>
      <c r="GP4" s="33" t="s">
        <v>6</v>
      </c>
      <c r="GQ4" s="33" t="s">
        <v>8</v>
      </c>
      <c r="GR4" s="33" t="s">
        <v>6</v>
      </c>
      <c r="GS4" s="33" t="s">
        <v>7</v>
      </c>
      <c r="GT4" s="33" t="s">
        <v>8</v>
      </c>
      <c r="GU4" s="33" t="s">
        <v>6</v>
      </c>
      <c r="GV4" s="33" t="s">
        <v>7</v>
      </c>
      <c r="GW4" s="33" t="s">
        <v>71</v>
      </c>
      <c r="GX4" s="33" t="s">
        <v>72</v>
      </c>
      <c r="GY4" s="33" t="s">
        <v>8</v>
      </c>
      <c r="GZ4" s="33" t="s">
        <v>6</v>
      </c>
      <c r="HA4" s="33" t="s">
        <v>7</v>
      </c>
      <c r="HB4" s="33" t="s">
        <v>8</v>
      </c>
      <c r="HC4" s="33" t="s">
        <v>6</v>
      </c>
      <c r="HD4" s="33" t="s">
        <v>7</v>
      </c>
      <c r="HE4" s="33" t="s">
        <v>9</v>
      </c>
      <c r="HF4" s="33" t="s">
        <v>8</v>
      </c>
      <c r="HG4" s="33" t="s">
        <v>6</v>
      </c>
      <c r="HH4" s="33" t="s">
        <v>7</v>
      </c>
      <c r="HI4" s="158"/>
      <c r="HJ4" s="33" t="s">
        <v>291</v>
      </c>
      <c r="HK4" s="33" t="s">
        <v>70</v>
      </c>
      <c r="HL4" s="33" t="s">
        <v>149</v>
      </c>
      <c r="HM4" s="33" t="s">
        <v>112</v>
      </c>
      <c r="HN4" s="33" t="s">
        <v>113</v>
      </c>
      <c r="HO4" s="33" t="s">
        <v>244</v>
      </c>
      <c r="HP4" s="33" t="s">
        <v>245</v>
      </c>
      <c r="HQ4" s="33" t="s">
        <v>114</v>
      </c>
      <c r="HR4" s="33" t="s">
        <v>291</v>
      </c>
      <c r="HS4" s="33" t="s">
        <v>70</v>
      </c>
      <c r="HT4" s="33" t="s">
        <v>149</v>
      </c>
      <c r="HU4" s="33" t="s">
        <v>112</v>
      </c>
      <c r="HV4" s="33" t="s">
        <v>113</v>
      </c>
      <c r="HW4" s="33" t="s">
        <v>244</v>
      </c>
      <c r="HX4" s="33" t="s">
        <v>306</v>
      </c>
      <c r="HY4" s="33" t="s">
        <v>114</v>
      </c>
      <c r="HZ4" s="33" t="s">
        <v>8</v>
      </c>
      <c r="IA4" s="33" t="s">
        <v>6</v>
      </c>
      <c r="IB4" s="33" t="s">
        <v>7</v>
      </c>
      <c r="IC4" s="33" t="s">
        <v>8</v>
      </c>
      <c r="ID4" s="33" t="s">
        <v>6</v>
      </c>
      <c r="IE4" s="33" t="s">
        <v>7</v>
      </c>
      <c r="IF4" s="33" t="s">
        <v>8</v>
      </c>
      <c r="IG4" s="33" t="s">
        <v>6</v>
      </c>
      <c r="IH4" s="33" t="s">
        <v>7</v>
      </c>
      <c r="II4" s="33" t="s">
        <v>8</v>
      </c>
      <c r="IJ4" s="33" t="s">
        <v>6</v>
      </c>
      <c r="IK4" s="33" t="s">
        <v>7</v>
      </c>
      <c r="IL4" s="33" t="s">
        <v>8</v>
      </c>
      <c r="IM4" s="33" t="s">
        <v>6</v>
      </c>
      <c r="IN4" s="33" t="s">
        <v>7</v>
      </c>
      <c r="IO4" s="33" t="s">
        <v>8</v>
      </c>
      <c r="IP4" s="33" t="s">
        <v>6</v>
      </c>
      <c r="IQ4" s="33" t="s">
        <v>7</v>
      </c>
      <c r="IR4" s="162"/>
      <c r="IS4" s="162"/>
      <c r="IT4" s="162"/>
      <c r="IU4" s="162"/>
      <c r="IV4" s="200"/>
      <c r="IW4" s="200"/>
      <c r="IX4" s="33" t="s">
        <v>8</v>
      </c>
      <c r="IY4" s="33" t="s">
        <v>6</v>
      </c>
      <c r="IZ4" s="33" t="s">
        <v>7</v>
      </c>
      <c r="JA4" s="33" t="s">
        <v>8</v>
      </c>
      <c r="JB4" s="33" t="s">
        <v>6</v>
      </c>
      <c r="JC4" s="33" t="s">
        <v>7</v>
      </c>
      <c r="JD4" s="33" t="s">
        <v>78</v>
      </c>
      <c r="JE4" s="33" t="s">
        <v>79</v>
      </c>
      <c r="JF4" s="33" t="s">
        <v>80</v>
      </c>
      <c r="JG4" s="33" t="s">
        <v>81</v>
      </c>
      <c r="JH4" s="33" t="s">
        <v>84</v>
      </c>
      <c r="JI4" s="33" t="s">
        <v>85</v>
      </c>
      <c r="JJ4" s="33" t="s">
        <v>83</v>
      </c>
      <c r="JK4" s="33" t="s">
        <v>82</v>
      </c>
      <c r="JL4" s="34" t="s">
        <v>11</v>
      </c>
      <c r="JM4" s="37" t="s">
        <v>8</v>
      </c>
      <c r="JN4" s="37" t="s">
        <v>6</v>
      </c>
      <c r="JO4" s="34" t="s">
        <v>74</v>
      </c>
      <c r="JP4" s="37" t="s">
        <v>8</v>
      </c>
      <c r="JQ4" s="37" t="s">
        <v>6</v>
      </c>
      <c r="JR4" s="203"/>
      <c r="JS4" s="33" t="s">
        <v>8</v>
      </c>
      <c r="JT4" s="33" t="s">
        <v>6</v>
      </c>
      <c r="JU4" s="33" t="s">
        <v>7</v>
      </c>
      <c r="JV4" s="33" t="s">
        <v>89</v>
      </c>
      <c r="JW4" s="33" t="s">
        <v>159</v>
      </c>
      <c r="JX4" s="33" t="s">
        <v>292</v>
      </c>
      <c r="JY4" s="33" t="s">
        <v>8</v>
      </c>
      <c r="JZ4" s="33" t="s">
        <v>6</v>
      </c>
      <c r="KA4" s="33" t="s">
        <v>7</v>
      </c>
      <c r="KB4" s="33" t="s">
        <v>8</v>
      </c>
      <c r="KC4" s="33" t="s">
        <v>6</v>
      </c>
      <c r="KD4" s="33" t="s">
        <v>7</v>
      </c>
      <c r="KE4" s="40" t="s">
        <v>8</v>
      </c>
      <c r="KF4" s="40" t="s">
        <v>6</v>
      </c>
      <c r="KG4" s="40" t="s">
        <v>7</v>
      </c>
      <c r="KH4" s="40" t="s">
        <v>8</v>
      </c>
      <c r="KI4" s="40" t="s">
        <v>6</v>
      </c>
      <c r="KJ4" s="40" t="s">
        <v>7</v>
      </c>
      <c r="KK4" s="33" t="s">
        <v>168</v>
      </c>
      <c r="KL4" s="33" t="s">
        <v>169</v>
      </c>
      <c r="KM4" s="33" t="s">
        <v>170</v>
      </c>
      <c r="KN4" s="33" t="s">
        <v>171</v>
      </c>
      <c r="KO4" s="33" t="s">
        <v>272</v>
      </c>
      <c r="KP4" s="160"/>
      <c r="KQ4" s="33" t="s">
        <v>168</v>
      </c>
      <c r="KR4" s="33" t="s">
        <v>273</v>
      </c>
      <c r="KS4" s="33" t="s">
        <v>274</v>
      </c>
      <c r="KT4" s="33" t="s">
        <v>275</v>
      </c>
      <c r="KU4" s="33" t="s">
        <v>173</v>
      </c>
      <c r="KV4" s="33" t="s">
        <v>276</v>
      </c>
      <c r="KW4" s="33" t="s">
        <v>11</v>
      </c>
      <c r="KX4" s="37" t="s">
        <v>8</v>
      </c>
      <c r="KY4" s="37" t="s">
        <v>6</v>
      </c>
      <c r="KZ4" s="175"/>
      <c r="LA4" s="200"/>
      <c r="LB4" s="200"/>
      <c r="LC4" s="158"/>
      <c r="LD4" s="158"/>
      <c r="LE4" s="158"/>
      <c r="LF4" s="33" t="s">
        <v>18</v>
      </c>
      <c r="LG4" s="33" t="s">
        <v>19</v>
      </c>
      <c r="LH4" s="33" t="s">
        <v>20</v>
      </c>
      <c r="LI4" s="33" t="s">
        <v>21</v>
      </c>
      <c r="LJ4" s="33" t="s">
        <v>16</v>
      </c>
      <c r="LK4" s="33" t="s">
        <v>14</v>
      </c>
      <c r="LL4" s="34" t="s">
        <v>102</v>
      </c>
      <c r="LM4" s="34" t="s">
        <v>106</v>
      </c>
      <c r="LN4" s="34" t="s">
        <v>105</v>
      </c>
      <c r="LO4" s="34" t="s">
        <v>118</v>
      </c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9"/>
    </row>
    <row r="5" spans="1:356" s="73" customFormat="1" x14ac:dyDescent="0.25">
      <c r="A5" s="62"/>
      <c r="B5" s="62"/>
      <c r="C5" s="62"/>
      <c r="D5" s="62"/>
      <c r="E5" s="65"/>
      <c r="F5" s="65"/>
      <c r="G5" s="65"/>
      <c r="H5" s="66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  <c r="V5" s="67"/>
      <c r="W5" s="67"/>
      <c r="X5" s="62"/>
      <c r="Y5" s="62"/>
      <c r="Z5" s="62"/>
      <c r="AA5" s="66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2"/>
      <c r="BI5" s="62"/>
      <c r="BJ5" s="67"/>
      <c r="BK5" s="67"/>
      <c r="BL5" s="62"/>
      <c r="BM5" s="67"/>
      <c r="BN5" s="67"/>
      <c r="BO5" s="67"/>
      <c r="BP5" s="62"/>
      <c r="BQ5" s="67"/>
      <c r="BR5" s="67"/>
      <c r="BS5" s="67"/>
      <c r="BT5" s="67"/>
      <c r="BU5" s="140"/>
      <c r="BV5" s="68"/>
      <c r="BW5" s="67"/>
      <c r="BX5" s="77"/>
      <c r="BY5" s="77"/>
      <c r="BZ5" s="67"/>
      <c r="CA5" s="77"/>
      <c r="CB5" s="77"/>
      <c r="CC5" s="67"/>
      <c r="CD5" s="77"/>
      <c r="CE5" s="77"/>
      <c r="CF5" s="67"/>
      <c r="CG5" s="77"/>
      <c r="CH5" s="77"/>
      <c r="CI5" s="67"/>
      <c r="CJ5" s="77"/>
      <c r="CK5" s="77"/>
      <c r="CL5" s="67"/>
      <c r="CM5" s="77"/>
      <c r="CN5" s="77"/>
      <c r="CO5" s="67"/>
      <c r="CP5" s="77"/>
      <c r="CQ5" s="77"/>
      <c r="CR5" s="67"/>
      <c r="CS5" s="77"/>
      <c r="CT5" s="77"/>
      <c r="CU5" s="67"/>
      <c r="CV5" s="77"/>
      <c r="CW5" s="77"/>
      <c r="CX5" s="67"/>
      <c r="CY5" s="67"/>
      <c r="CZ5" s="77"/>
      <c r="DA5" s="67"/>
      <c r="DB5" s="77"/>
      <c r="DC5" s="67"/>
      <c r="DD5" s="77"/>
      <c r="DE5" s="67"/>
      <c r="DF5" s="77"/>
      <c r="DG5" s="67"/>
      <c r="DH5" s="67"/>
      <c r="DI5" s="62"/>
      <c r="DJ5" s="62"/>
      <c r="DK5" s="67"/>
      <c r="DL5" s="67"/>
      <c r="DM5" s="62"/>
      <c r="DN5" s="62"/>
      <c r="DO5" s="67"/>
      <c r="DP5" s="67"/>
      <c r="DQ5" s="67"/>
      <c r="DR5" s="67"/>
      <c r="DS5" s="67"/>
      <c r="DT5" s="67"/>
      <c r="DU5" s="62"/>
      <c r="DV5" s="62"/>
      <c r="DW5" s="62"/>
      <c r="DX5" s="67"/>
      <c r="DY5" s="67"/>
      <c r="DZ5" s="67"/>
      <c r="EA5" s="62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8"/>
      <c r="EM5" s="68"/>
      <c r="EN5" s="68"/>
      <c r="EO5" s="62"/>
      <c r="EP5" s="62"/>
      <c r="EQ5" s="62"/>
      <c r="ER5" s="79"/>
      <c r="ES5" s="67"/>
      <c r="ET5" s="67"/>
      <c r="EU5" s="67"/>
      <c r="EV5" s="67"/>
      <c r="EW5" s="62"/>
      <c r="EX5" s="62"/>
      <c r="EY5" s="66"/>
      <c r="EZ5" s="66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71"/>
      <c r="FS5" s="71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9"/>
      <c r="GP5" s="69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8"/>
      <c r="IV5" s="68"/>
      <c r="IW5" s="68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9"/>
      <c r="JN5" s="69"/>
      <c r="JO5" s="67"/>
      <c r="JP5" s="69"/>
      <c r="JQ5" s="69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71"/>
      <c r="KQ5" s="67"/>
      <c r="KR5" s="67"/>
      <c r="KS5" s="67"/>
      <c r="KT5" s="67"/>
      <c r="KU5" s="67"/>
      <c r="KV5" s="67"/>
      <c r="KW5" s="67"/>
      <c r="KX5" s="69"/>
      <c r="KY5" s="69"/>
      <c r="KZ5" s="68"/>
      <c r="LA5" s="68"/>
      <c r="LB5" s="68"/>
      <c r="LC5" s="67"/>
      <c r="LD5" s="67"/>
      <c r="LE5" s="62"/>
      <c r="LF5" s="67"/>
      <c r="LG5" s="67"/>
      <c r="LH5" s="67"/>
      <c r="LI5" s="67"/>
      <c r="LJ5" s="67"/>
      <c r="LK5" s="67"/>
      <c r="LL5" s="70"/>
      <c r="LM5" s="70"/>
      <c r="LN5" s="70"/>
      <c r="LO5" s="71"/>
      <c r="LP5" s="72"/>
      <c r="LQ5" s="72"/>
      <c r="LR5" s="72"/>
      <c r="LS5" s="72"/>
      <c r="LT5" s="72"/>
      <c r="LU5" s="72"/>
      <c r="LV5" s="72"/>
      <c r="LW5" s="72"/>
      <c r="LX5" s="72"/>
      <c r="LY5" s="72"/>
      <c r="LZ5" s="72"/>
      <c r="MA5" s="72"/>
      <c r="MB5" s="72"/>
      <c r="MC5" s="72"/>
      <c r="MD5" s="72"/>
      <c r="ME5" s="72"/>
      <c r="MF5" s="72"/>
      <c r="MG5" s="72"/>
      <c r="MH5" s="72"/>
      <c r="MI5" s="72"/>
      <c r="MJ5" s="72"/>
      <c r="MK5" s="72"/>
      <c r="ML5" s="72"/>
      <c r="MM5" s="72"/>
      <c r="MN5" s="72"/>
      <c r="MO5" s="72"/>
      <c r="MP5" s="72"/>
      <c r="MQ5" s="72"/>
    </row>
    <row r="6" spans="1:356" s="73" customFormat="1" x14ac:dyDescent="0.25">
      <c r="A6" s="63"/>
      <c r="B6" s="63"/>
      <c r="C6" s="63"/>
      <c r="D6" s="63"/>
      <c r="E6" s="74"/>
      <c r="F6" s="74"/>
      <c r="G6" s="74"/>
      <c r="H6" s="66">
        <f t="shared" ref="H6:H12" si="0">A6-C6</f>
        <v>0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75"/>
      <c r="V6" s="64"/>
      <c r="W6" s="64"/>
      <c r="X6" s="63"/>
      <c r="Y6" s="63"/>
      <c r="Z6" s="64"/>
      <c r="AA6" s="66">
        <f t="shared" ref="AA6:AA12" si="1">Y6-X6</f>
        <v>0</v>
      </c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3"/>
      <c r="BI6" s="63"/>
      <c r="BJ6" s="64"/>
      <c r="BK6" s="64"/>
      <c r="BL6" s="63"/>
      <c r="BM6" s="64"/>
      <c r="BN6" s="64"/>
      <c r="BO6" s="64"/>
      <c r="BP6" s="63"/>
      <c r="BQ6" s="64"/>
      <c r="BR6" s="64"/>
      <c r="BS6" s="64"/>
      <c r="BT6" s="64"/>
      <c r="BU6" s="141"/>
      <c r="BV6" s="75"/>
      <c r="BW6" s="64"/>
      <c r="BX6" s="78"/>
      <c r="BY6" s="78"/>
      <c r="BZ6" s="64"/>
      <c r="CA6" s="78"/>
      <c r="CB6" s="78"/>
      <c r="CC6" s="64"/>
      <c r="CD6" s="78"/>
      <c r="CE6" s="78"/>
      <c r="CF6" s="64"/>
      <c r="CG6" s="78"/>
      <c r="CH6" s="78"/>
      <c r="CI6" s="64"/>
      <c r="CJ6" s="78"/>
      <c r="CK6" s="78"/>
      <c r="CL6" s="64"/>
      <c r="CM6" s="78"/>
      <c r="CN6" s="78"/>
      <c r="CO6" s="64"/>
      <c r="CP6" s="78"/>
      <c r="CQ6" s="78"/>
      <c r="CR6" s="64"/>
      <c r="CS6" s="78"/>
      <c r="CT6" s="78"/>
      <c r="CU6" s="64"/>
      <c r="CV6" s="78"/>
      <c r="CW6" s="78"/>
      <c r="CX6" s="64"/>
      <c r="CY6" s="64"/>
      <c r="CZ6" s="78"/>
      <c r="DA6" s="64"/>
      <c r="DB6" s="78"/>
      <c r="DC6" s="64"/>
      <c r="DD6" s="78"/>
      <c r="DE6" s="64"/>
      <c r="DF6" s="78"/>
      <c r="DG6" s="64"/>
      <c r="DH6" s="64"/>
      <c r="DI6" s="63"/>
      <c r="DJ6" s="63"/>
      <c r="DK6" s="64"/>
      <c r="DL6" s="64"/>
      <c r="DM6" s="63"/>
      <c r="DN6" s="63"/>
      <c r="DO6" s="64"/>
      <c r="DP6" s="64"/>
      <c r="DQ6" s="64"/>
      <c r="DR6" s="64"/>
      <c r="DS6" s="64"/>
      <c r="DT6" s="64"/>
      <c r="DU6" s="63"/>
      <c r="DV6" s="63"/>
      <c r="DW6" s="63"/>
      <c r="DX6" s="64"/>
      <c r="DY6" s="64"/>
      <c r="DZ6" s="64"/>
      <c r="EA6" s="63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75"/>
      <c r="EM6" s="75"/>
      <c r="EN6" s="75"/>
      <c r="EO6" s="63"/>
      <c r="EP6" s="63"/>
      <c r="EQ6" s="63"/>
      <c r="ER6" s="79"/>
      <c r="ES6" s="64"/>
      <c r="ET6" s="64"/>
      <c r="EU6" s="64"/>
      <c r="EV6" s="64"/>
      <c r="EW6" s="63"/>
      <c r="EX6" s="63"/>
      <c r="EY6" s="66">
        <f t="shared" ref="EY6:EY12" si="2">EX6-EW6</f>
        <v>0</v>
      </c>
      <c r="EZ6" s="66">
        <f t="shared" ref="EZ6:EZ12" si="3">EQ6-X6</f>
        <v>0</v>
      </c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71">
        <f t="shared" ref="FR6:FR12" si="4">IF((ET6+EV6+FA6+FB6+FC6+FD6+FE6+FF6+FG6+FH6+FN6+FO6)&gt;0,1,0)</f>
        <v>0</v>
      </c>
      <c r="FS6" s="71">
        <f t="shared" ref="FS6:FS12" si="5">IF((ES6+EU6+FI6+FJ6+FK6+FL6+FM6+FP6+FQ6)&gt;0,1,0)</f>
        <v>0</v>
      </c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76"/>
      <c r="GP6" s="76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75"/>
      <c r="IV6" s="75"/>
      <c r="IW6" s="75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76"/>
      <c r="JN6" s="76"/>
      <c r="JO6" s="64"/>
      <c r="JP6" s="76"/>
      <c r="JQ6" s="76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71">
        <f t="shared" ref="KP6:KP12" si="6">IF((KL6+KM6+KN6+KO6)&gt;0,1,0)</f>
        <v>0</v>
      </c>
      <c r="KQ6" s="64"/>
      <c r="KR6" s="64"/>
      <c r="KS6" s="64"/>
      <c r="KT6" s="64"/>
      <c r="KU6" s="64"/>
      <c r="KV6" s="64"/>
      <c r="KW6" s="64"/>
      <c r="KX6" s="76"/>
      <c r="KY6" s="76"/>
      <c r="KZ6" s="75"/>
      <c r="LA6" s="75"/>
      <c r="LB6" s="75"/>
      <c r="LC6" s="64"/>
      <c r="LD6" s="64"/>
      <c r="LE6" s="63"/>
      <c r="LF6" s="64"/>
      <c r="LG6" s="64"/>
      <c r="LH6" s="64"/>
      <c r="LI6" s="64"/>
      <c r="LJ6" s="64"/>
      <c r="LK6" s="64"/>
      <c r="LL6" s="70">
        <f t="shared" ref="LL6:LL12" si="7">D6-C6</f>
        <v>0</v>
      </c>
      <c r="LM6" s="70">
        <f t="shared" ref="LM6:LM12" si="8">B6-C6</f>
        <v>0</v>
      </c>
      <c r="LN6" s="70">
        <f t="shared" ref="LN6:LN12" si="9">X6-C6</f>
        <v>0</v>
      </c>
      <c r="LO6" s="71">
        <f t="shared" ref="LO6:LO12" si="10">X6-Y6</f>
        <v>0</v>
      </c>
      <c r="LP6" s="72"/>
      <c r="LQ6" s="72"/>
      <c r="LR6" s="72"/>
      <c r="LS6" s="72"/>
      <c r="LT6" s="72"/>
      <c r="LU6" s="72"/>
      <c r="LV6" s="72"/>
      <c r="LW6" s="72"/>
      <c r="LX6" s="72"/>
      <c r="LY6" s="72"/>
      <c r="LZ6" s="72"/>
      <c r="MA6" s="72"/>
      <c r="MB6" s="72"/>
      <c r="MC6" s="72"/>
      <c r="MD6" s="72"/>
      <c r="ME6" s="72"/>
      <c r="MF6" s="72"/>
      <c r="MG6" s="72"/>
      <c r="MH6" s="72"/>
      <c r="MI6" s="72"/>
      <c r="MJ6" s="72"/>
      <c r="MK6" s="72"/>
      <c r="ML6" s="72"/>
      <c r="MM6" s="72"/>
      <c r="MN6" s="72"/>
      <c r="MO6" s="72"/>
      <c r="MP6" s="72"/>
      <c r="MQ6" s="72"/>
    </row>
    <row r="7" spans="1:356" s="73" customFormat="1" x14ac:dyDescent="0.25">
      <c r="A7" s="63"/>
      <c r="B7" s="63"/>
      <c r="C7" s="63"/>
      <c r="D7" s="63"/>
      <c r="E7" s="74"/>
      <c r="F7" s="74"/>
      <c r="G7" s="74"/>
      <c r="H7" s="66">
        <f t="shared" si="0"/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75"/>
      <c r="V7" s="64"/>
      <c r="W7" s="64"/>
      <c r="X7" s="63"/>
      <c r="Y7" s="63"/>
      <c r="Z7" s="63"/>
      <c r="AA7" s="66">
        <f t="shared" si="1"/>
        <v>0</v>
      </c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3"/>
      <c r="BI7" s="63"/>
      <c r="BJ7" s="64"/>
      <c r="BK7" s="64"/>
      <c r="BL7" s="63"/>
      <c r="BM7" s="64"/>
      <c r="BN7" s="64"/>
      <c r="BO7" s="64"/>
      <c r="BP7" s="63"/>
      <c r="BQ7" s="64"/>
      <c r="BR7" s="64"/>
      <c r="BS7" s="64"/>
      <c r="BT7" s="64"/>
      <c r="BU7" s="141"/>
      <c r="BV7" s="75"/>
      <c r="BW7" s="64"/>
      <c r="BX7" s="78"/>
      <c r="BY7" s="78"/>
      <c r="BZ7" s="64"/>
      <c r="CA7" s="78"/>
      <c r="CB7" s="78"/>
      <c r="CC7" s="64"/>
      <c r="CD7" s="78"/>
      <c r="CE7" s="78"/>
      <c r="CF7" s="64"/>
      <c r="CG7" s="78"/>
      <c r="CH7" s="78"/>
      <c r="CI7" s="64"/>
      <c r="CJ7" s="78"/>
      <c r="CK7" s="78"/>
      <c r="CL7" s="64"/>
      <c r="CM7" s="78"/>
      <c r="CN7" s="78"/>
      <c r="CO7" s="64"/>
      <c r="CP7" s="78"/>
      <c r="CQ7" s="78"/>
      <c r="CR7" s="64"/>
      <c r="CS7" s="78"/>
      <c r="CT7" s="78"/>
      <c r="CU7" s="64"/>
      <c r="CV7" s="78"/>
      <c r="CW7" s="78"/>
      <c r="CX7" s="64"/>
      <c r="CY7" s="64"/>
      <c r="CZ7" s="78"/>
      <c r="DA7" s="64"/>
      <c r="DB7" s="78"/>
      <c r="DC7" s="64"/>
      <c r="DD7" s="78"/>
      <c r="DE7" s="64"/>
      <c r="DF7" s="78"/>
      <c r="DG7" s="64"/>
      <c r="DH7" s="64"/>
      <c r="DI7" s="63"/>
      <c r="DJ7" s="63"/>
      <c r="DK7" s="64"/>
      <c r="DL7" s="64"/>
      <c r="DM7" s="63"/>
      <c r="DN7" s="63"/>
      <c r="DO7" s="64"/>
      <c r="DP7" s="64"/>
      <c r="DQ7" s="64"/>
      <c r="DR7" s="64"/>
      <c r="DS7" s="64"/>
      <c r="DT7" s="64"/>
      <c r="DU7" s="63"/>
      <c r="DV7" s="63"/>
      <c r="DW7" s="63"/>
      <c r="DX7" s="64"/>
      <c r="DY7" s="64"/>
      <c r="DZ7" s="64"/>
      <c r="EA7" s="63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75"/>
      <c r="EM7" s="75"/>
      <c r="EN7" s="75"/>
      <c r="EO7" s="63"/>
      <c r="EP7" s="63"/>
      <c r="EQ7" s="63"/>
      <c r="ER7" s="79"/>
      <c r="ES7" s="64"/>
      <c r="ET7" s="64"/>
      <c r="EU7" s="64"/>
      <c r="EV7" s="64"/>
      <c r="EW7" s="63"/>
      <c r="EX7" s="63"/>
      <c r="EY7" s="66">
        <f t="shared" si="2"/>
        <v>0</v>
      </c>
      <c r="EZ7" s="66">
        <f t="shared" si="3"/>
        <v>0</v>
      </c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71">
        <f t="shared" si="4"/>
        <v>0</v>
      </c>
      <c r="FS7" s="71">
        <f t="shared" si="5"/>
        <v>0</v>
      </c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76"/>
      <c r="GP7" s="76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75"/>
      <c r="IV7" s="75"/>
      <c r="IW7" s="75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76"/>
      <c r="JN7" s="76"/>
      <c r="JO7" s="64"/>
      <c r="JP7" s="76"/>
      <c r="JQ7" s="76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71">
        <f t="shared" si="6"/>
        <v>0</v>
      </c>
      <c r="KQ7" s="64"/>
      <c r="KR7" s="64"/>
      <c r="KS7" s="64"/>
      <c r="KT7" s="64"/>
      <c r="KU7" s="64"/>
      <c r="KV7" s="64"/>
      <c r="KW7" s="64"/>
      <c r="KX7" s="76"/>
      <c r="KY7" s="76"/>
      <c r="KZ7" s="75"/>
      <c r="LA7" s="75"/>
      <c r="LB7" s="75"/>
      <c r="LC7" s="64"/>
      <c r="LD7" s="64"/>
      <c r="LE7" s="63"/>
      <c r="LF7" s="64"/>
      <c r="LG7" s="64"/>
      <c r="LH7" s="64"/>
      <c r="LI7" s="64"/>
      <c r="LJ7" s="64"/>
      <c r="LK7" s="64"/>
      <c r="LL7" s="70">
        <f t="shared" si="7"/>
        <v>0</v>
      </c>
      <c r="LM7" s="70">
        <f t="shared" si="8"/>
        <v>0</v>
      </c>
      <c r="LN7" s="70">
        <f t="shared" si="9"/>
        <v>0</v>
      </c>
      <c r="LO7" s="71">
        <f t="shared" si="10"/>
        <v>0</v>
      </c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</row>
    <row r="8" spans="1:356" s="73" customFormat="1" x14ac:dyDescent="0.25">
      <c r="A8" s="63"/>
      <c r="B8" s="63"/>
      <c r="C8" s="63"/>
      <c r="D8" s="63"/>
      <c r="E8" s="74"/>
      <c r="F8" s="74"/>
      <c r="G8" s="74"/>
      <c r="H8" s="66">
        <f t="shared" si="0"/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75"/>
      <c r="V8" s="64"/>
      <c r="W8" s="64"/>
      <c r="X8" s="63"/>
      <c r="Y8" s="63"/>
      <c r="Z8" s="63"/>
      <c r="AA8" s="66">
        <f t="shared" si="1"/>
        <v>0</v>
      </c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3"/>
      <c r="BI8" s="63"/>
      <c r="BJ8" s="64"/>
      <c r="BK8" s="64"/>
      <c r="BL8" s="63"/>
      <c r="BM8" s="64"/>
      <c r="BN8" s="64"/>
      <c r="BO8" s="64"/>
      <c r="BP8" s="63"/>
      <c r="BQ8" s="64"/>
      <c r="BR8" s="64"/>
      <c r="BS8" s="64"/>
      <c r="BT8" s="64"/>
      <c r="BU8" s="141"/>
      <c r="BV8" s="75"/>
      <c r="BW8" s="64"/>
      <c r="BX8" s="78"/>
      <c r="BY8" s="78"/>
      <c r="BZ8" s="64"/>
      <c r="CA8" s="78"/>
      <c r="CB8" s="78"/>
      <c r="CC8" s="64"/>
      <c r="CD8" s="78"/>
      <c r="CE8" s="78"/>
      <c r="CF8" s="64"/>
      <c r="CG8" s="78"/>
      <c r="CH8" s="78"/>
      <c r="CI8" s="64"/>
      <c r="CJ8" s="78"/>
      <c r="CK8" s="78"/>
      <c r="CL8" s="64"/>
      <c r="CM8" s="78"/>
      <c r="CN8" s="78"/>
      <c r="CO8" s="64"/>
      <c r="CP8" s="78"/>
      <c r="CQ8" s="78"/>
      <c r="CR8" s="64"/>
      <c r="CS8" s="78"/>
      <c r="CT8" s="78"/>
      <c r="CU8" s="64"/>
      <c r="CV8" s="78"/>
      <c r="CW8" s="78"/>
      <c r="CX8" s="64"/>
      <c r="CY8" s="64"/>
      <c r="CZ8" s="78"/>
      <c r="DA8" s="64"/>
      <c r="DB8" s="78"/>
      <c r="DC8" s="64"/>
      <c r="DD8" s="78"/>
      <c r="DE8" s="64"/>
      <c r="DF8" s="78"/>
      <c r="DG8" s="64"/>
      <c r="DH8" s="64"/>
      <c r="DI8" s="63"/>
      <c r="DJ8" s="63"/>
      <c r="DK8" s="64"/>
      <c r="DL8" s="64"/>
      <c r="DM8" s="63"/>
      <c r="DN8" s="63"/>
      <c r="DO8" s="64"/>
      <c r="DP8" s="64"/>
      <c r="DQ8" s="64"/>
      <c r="DR8" s="64"/>
      <c r="DS8" s="64"/>
      <c r="DT8" s="64"/>
      <c r="DU8" s="63"/>
      <c r="DV8" s="63"/>
      <c r="DW8" s="63"/>
      <c r="DX8" s="64"/>
      <c r="DY8" s="64"/>
      <c r="DZ8" s="64"/>
      <c r="EA8" s="63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75"/>
      <c r="EM8" s="75"/>
      <c r="EN8" s="75"/>
      <c r="EO8" s="63"/>
      <c r="EP8" s="63"/>
      <c r="EQ8" s="63"/>
      <c r="ER8" s="79"/>
      <c r="ES8" s="64"/>
      <c r="ET8" s="64"/>
      <c r="EU8" s="64"/>
      <c r="EV8" s="64"/>
      <c r="EW8" s="63"/>
      <c r="EX8" s="63"/>
      <c r="EY8" s="66">
        <f t="shared" si="2"/>
        <v>0</v>
      </c>
      <c r="EZ8" s="66">
        <f t="shared" si="3"/>
        <v>0</v>
      </c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71">
        <f t="shared" si="4"/>
        <v>0</v>
      </c>
      <c r="FS8" s="71">
        <f t="shared" si="5"/>
        <v>0</v>
      </c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76"/>
      <c r="GP8" s="76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75"/>
      <c r="IV8" s="75"/>
      <c r="IW8" s="75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76"/>
      <c r="JN8" s="76"/>
      <c r="JO8" s="64"/>
      <c r="JP8" s="76"/>
      <c r="JQ8" s="76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71">
        <f t="shared" si="6"/>
        <v>0</v>
      </c>
      <c r="KQ8" s="64"/>
      <c r="KR8" s="64"/>
      <c r="KS8" s="64"/>
      <c r="KT8" s="64"/>
      <c r="KU8" s="64"/>
      <c r="KV8" s="64"/>
      <c r="KW8" s="64"/>
      <c r="KX8" s="76"/>
      <c r="KY8" s="76"/>
      <c r="KZ8" s="75"/>
      <c r="LA8" s="75"/>
      <c r="LB8" s="75"/>
      <c r="LC8" s="64"/>
      <c r="LD8" s="64"/>
      <c r="LE8" s="63"/>
      <c r="LF8" s="64"/>
      <c r="LG8" s="64"/>
      <c r="LH8" s="64"/>
      <c r="LI8" s="64"/>
      <c r="LJ8" s="64"/>
      <c r="LK8" s="64"/>
      <c r="LL8" s="70">
        <f t="shared" si="7"/>
        <v>0</v>
      </c>
      <c r="LM8" s="70">
        <f t="shared" si="8"/>
        <v>0</v>
      </c>
      <c r="LN8" s="70">
        <f t="shared" si="9"/>
        <v>0</v>
      </c>
      <c r="LO8" s="71">
        <f t="shared" si="10"/>
        <v>0</v>
      </c>
      <c r="LP8" s="72"/>
      <c r="LQ8" s="72"/>
      <c r="LR8" s="72"/>
      <c r="LS8" s="72"/>
      <c r="LT8" s="72"/>
      <c r="LU8" s="72"/>
      <c r="LV8" s="72"/>
      <c r="LW8" s="72"/>
      <c r="LX8" s="72"/>
      <c r="LY8" s="72"/>
      <c r="LZ8" s="72"/>
      <c r="MA8" s="72"/>
      <c r="MB8" s="72"/>
      <c r="MC8" s="72"/>
      <c r="MD8" s="72"/>
      <c r="ME8" s="72"/>
      <c r="MF8" s="72"/>
      <c r="MG8" s="72"/>
      <c r="MH8" s="72"/>
      <c r="MI8" s="72"/>
      <c r="MJ8" s="72"/>
      <c r="MK8" s="72"/>
      <c r="ML8" s="72"/>
      <c r="MM8" s="72"/>
      <c r="MN8" s="72"/>
      <c r="MO8" s="72"/>
      <c r="MP8" s="72"/>
      <c r="MQ8" s="72"/>
    </row>
    <row r="9" spans="1:356" s="73" customFormat="1" x14ac:dyDescent="0.25">
      <c r="A9" s="63"/>
      <c r="B9" s="63"/>
      <c r="C9" s="63"/>
      <c r="D9" s="63"/>
      <c r="E9" s="74"/>
      <c r="F9" s="74"/>
      <c r="G9" s="74"/>
      <c r="H9" s="66">
        <f t="shared" si="0"/>
        <v>0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75"/>
      <c r="V9" s="64"/>
      <c r="W9" s="64"/>
      <c r="X9" s="63"/>
      <c r="Y9" s="63"/>
      <c r="Z9" s="63"/>
      <c r="AA9" s="66">
        <f t="shared" si="1"/>
        <v>0</v>
      </c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3"/>
      <c r="BI9" s="63"/>
      <c r="BJ9" s="64"/>
      <c r="BK9" s="64"/>
      <c r="BL9" s="63"/>
      <c r="BM9" s="64"/>
      <c r="BN9" s="64"/>
      <c r="BO9" s="64"/>
      <c r="BP9" s="63"/>
      <c r="BQ9" s="64"/>
      <c r="BR9" s="64"/>
      <c r="BS9" s="64"/>
      <c r="BT9" s="64"/>
      <c r="BU9" s="141"/>
      <c r="BV9" s="75"/>
      <c r="BW9" s="64"/>
      <c r="BX9" s="78"/>
      <c r="BY9" s="78"/>
      <c r="BZ9" s="64"/>
      <c r="CA9" s="78"/>
      <c r="CB9" s="78"/>
      <c r="CC9" s="64"/>
      <c r="CD9" s="78"/>
      <c r="CE9" s="78"/>
      <c r="CF9" s="64"/>
      <c r="CG9" s="78"/>
      <c r="CH9" s="78"/>
      <c r="CI9" s="64"/>
      <c r="CJ9" s="78"/>
      <c r="CK9" s="78"/>
      <c r="CL9" s="64"/>
      <c r="CM9" s="78"/>
      <c r="CN9" s="78"/>
      <c r="CO9" s="64"/>
      <c r="CP9" s="78"/>
      <c r="CQ9" s="78"/>
      <c r="CR9" s="64"/>
      <c r="CS9" s="78"/>
      <c r="CT9" s="78"/>
      <c r="CU9" s="64"/>
      <c r="CV9" s="78"/>
      <c r="CW9" s="78"/>
      <c r="CX9" s="64"/>
      <c r="CY9" s="64"/>
      <c r="CZ9" s="78"/>
      <c r="DA9" s="64"/>
      <c r="DB9" s="78"/>
      <c r="DC9" s="64"/>
      <c r="DD9" s="78"/>
      <c r="DE9" s="64"/>
      <c r="DF9" s="78"/>
      <c r="DG9" s="64"/>
      <c r="DH9" s="64"/>
      <c r="DI9" s="63"/>
      <c r="DJ9" s="63"/>
      <c r="DK9" s="64"/>
      <c r="DL9" s="64"/>
      <c r="DM9" s="63"/>
      <c r="DN9" s="63"/>
      <c r="DO9" s="64"/>
      <c r="DP9" s="64"/>
      <c r="DQ9" s="64"/>
      <c r="DR9" s="64"/>
      <c r="DS9" s="64"/>
      <c r="DT9" s="64"/>
      <c r="DU9" s="63"/>
      <c r="DV9" s="63"/>
      <c r="DW9" s="63"/>
      <c r="DX9" s="64"/>
      <c r="DY9" s="64"/>
      <c r="DZ9" s="64"/>
      <c r="EA9" s="63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75"/>
      <c r="EM9" s="75"/>
      <c r="EN9" s="75"/>
      <c r="EO9" s="63"/>
      <c r="EP9" s="63"/>
      <c r="EQ9" s="63"/>
      <c r="ER9" s="79"/>
      <c r="ES9" s="64"/>
      <c r="ET9" s="64"/>
      <c r="EU9" s="64"/>
      <c r="EV9" s="64"/>
      <c r="EW9" s="63"/>
      <c r="EX9" s="63"/>
      <c r="EY9" s="66">
        <f t="shared" si="2"/>
        <v>0</v>
      </c>
      <c r="EZ9" s="66">
        <f t="shared" si="3"/>
        <v>0</v>
      </c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71">
        <f t="shared" si="4"/>
        <v>0</v>
      </c>
      <c r="FS9" s="71">
        <f t="shared" si="5"/>
        <v>0</v>
      </c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76"/>
      <c r="GP9" s="76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75"/>
      <c r="IV9" s="75"/>
      <c r="IW9" s="75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76"/>
      <c r="JN9" s="76"/>
      <c r="JO9" s="64"/>
      <c r="JP9" s="76"/>
      <c r="JQ9" s="76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71">
        <f t="shared" si="6"/>
        <v>0</v>
      </c>
      <c r="KQ9" s="64"/>
      <c r="KR9" s="64"/>
      <c r="KS9" s="64"/>
      <c r="KT9" s="64"/>
      <c r="KU9" s="64"/>
      <c r="KV9" s="64"/>
      <c r="KW9" s="64"/>
      <c r="KX9" s="76"/>
      <c r="KY9" s="76"/>
      <c r="KZ9" s="75"/>
      <c r="LA9" s="75"/>
      <c r="LB9" s="75"/>
      <c r="LC9" s="64"/>
      <c r="LD9" s="64"/>
      <c r="LE9" s="64"/>
      <c r="LF9" s="64"/>
      <c r="LG9" s="64"/>
      <c r="LH9" s="64"/>
      <c r="LI9" s="64"/>
      <c r="LJ9" s="64"/>
      <c r="LK9" s="64"/>
      <c r="LL9" s="70">
        <f t="shared" si="7"/>
        <v>0</v>
      </c>
      <c r="LM9" s="70">
        <f t="shared" si="8"/>
        <v>0</v>
      </c>
      <c r="LN9" s="70">
        <f t="shared" si="9"/>
        <v>0</v>
      </c>
      <c r="LO9" s="71">
        <f t="shared" si="10"/>
        <v>0</v>
      </c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</row>
    <row r="10" spans="1:356" s="73" customFormat="1" x14ac:dyDescent="0.25">
      <c r="A10" s="63"/>
      <c r="B10" s="63"/>
      <c r="C10" s="63"/>
      <c r="D10" s="63"/>
      <c r="E10" s="74"/>
      <c r="F10" s="74"/>
      <c r="G10" s="74"/>
      <c r="H10" s="66">
        <f t="shared" si="0"/>
        <v>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75"/>
      <c r="V10" s="64"/>
      <c r="W10" s="64"/>
      <c r="X10" s="63"/>
      <c r="Y10" s="63"/>
      <c r="Z10" s="63"/>
      <c r="AA10" s="66">
        <f t="shared" si="1"/>
        <v>0</v>
      </c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3"/>
      <c r="BI10" s="63"/>
      <c r="BJ10" s="64"/>
      <c r="BK10" s="64"/>
      <c r="BL10" s="63"/>
      <c r="BM10" s="64"/>
      <c r="BN10" s="64"/>
      <c r="BO10" s="64"/>
      <c r="BP10" s="63"/>
      <c r="BQ10" s="64"/>
      <c r="BR10" s="64"/>
      <c r="BS10" s="64"/>
      <c r="BT10" s="64"/>
      <c r="BU10" s="141"/>
      <c r="BV10" s="75"/>
      <c r="BW10" s="64"/>
      <c r="BX10" s="78"/>
      <c r="BY10" s="78"/>
      <c r="BZ10" s="64"/>
      <c r="CA10" s="78"/>
      <c r="CB10" s="78"/>
      <c r="CC10" s="64"/>
      <c r="CD10" s="78"/>
      <c r="CE10" s="78"/>
      <c r="CF10" s="64"/>
      <c r="CG10" s="78"/>
      <c r="CH10" s="78"/>
      <c r="CI10" s="64"/>
      <c r="CJ10" s="78"/>
      <c r="CK10" s="78"/>
      <c r="CL10" s="64"/>
      <c r="CM10" s="78"/>
      <c r="CN10" s="78"/>
      <c r="CO10" s="64"/>
      <c r="CP10" s="78"/>
      <c r="CQ10" s="78"/>
      <c r="CR10" s="64"/>
      <c r="CS10" s="78"/>
      <c r="CT10" s="78"/>
      <c r="CU10" s="64"/>
      <c r="CV10" s="78"/>
      <c r="CW10" s="78"/>
      <c r="CX10" s="64"/>
      <c r="CY10" s="64"/>
      <c r="CZ10" s="78"/>
      <c r="DA10" s="64"/>
      <c r="DB10" s="78"/>
      <c r="DC10" s="64"/>
      <c r="DD10" s="78"/>
      <c r="DE10" s="64"/>
      <c r="DF10" s="78"/>
      <c r="DG10" s="64"/>
      <c r="DH10" s="64"/>
      <c r="DI10" s="63"/>
      <c r="DJ10" s="63"/>
      <c r="DK10" s="64"/>
      <c r="DL10" s="64"/>
      <c r="DM10" s="63"/>
      <c r="DN10" s="63"/>
      <c r="DO10" s="64"/>
      <c r="DP10" s="64"/>
      <c r="DQ10" s="64"/>
      <c r="DR10" s="64"/>
      <c r="DS10" s="64"/>
      <c r="DT10" s="64"/>
      <c r="DU10" s="63"/>
      <c r="DV10" s="63"/>
      <c r="DW10" s="63"/>
      <c r="DX10" s="64"/>
      <c r="DY10" s="64"/>
      <c r="DZ10" s="64"/>
      <c r="EA10" s="63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75"/>
      <c r="EM10" s="75"/>
      <c r="EN10" s="75"/>
      <c r="EO10" s="63"/>
      <c r="EP10" s="63"/>
      <c r="EQ10" s="63"/>
      <c r="ER10" s="79"/>
      <c r="ES10" s="64"/>
      <c r="ET10" s="64"/>
      <c r="EU10" s="64"/>
      <c r="EV10" s="64"/>
      <c r="EW10" s="63"/>
      <c r="EX10" s="63"/>
      <c r="EY10" s="66">
        <f t="shared" si="2"/>
        <v>0</v>
      </c>
      <c r="EZ10" s="66">
        <f t="shared" si="3"/>
        <v>0</v>
      </c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71">
        <f t="shared" si="4"/>
        <v>0</v>
      </c>
      <c r="FS10" s="71">
        <f t="shared" si="5"/>
        <v>0</v>
      </c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76"/>
      <c r="GP10" s="76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75"/>
      <c r="IV10" s="75"/>
      <c r="IW10" s="75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76"/>
      <c r="JN10" s="76"/>
      <c r="JO10" s="64"/>
      <c r="JP10" s="76"/>
      <c r="JQ10" s="76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71">
        <f t="shared" si="6"/>
        <v>0</v>
      </c>
      <c r="KQ10" s="64"/>
      <c r="KR10" s="64"/>
      <c r="KS10" s="64"/>
      <c r="KT10" s="64"/>
      <c r="KU10" s="64"/>
      <c r="KV10" s="64"/>
      <c r="KW10" s="64"/>
      <c r="KX10" s="76"/>
      <c r="KY10" s="76"/>
      <c r="KZ10" s="75"/>
      <c r="LA10" s="75"/>
      <c r="LB10" s="75"/>
      <c r="LC10" s="64"/>
      <c r="LD10" s="64"/>
      <c r="LE10" s="64"/>
      <c r="LF10" s="64"/>
      <c r="LG10" s="64"/>
      <c r="LH10" s="64"/>
      <c r="LI10" s="64"/>
      <c r="LJ10" s="64"/>
      <c r="LK10" s="64"/>
      <c r="LL10" s="70">
        <f t="shared" si="7"/>
        <v>0</v>
      </c>
      <c r="LM10" s="70">
        <f t="shared" si="8"/>
        <v>0</v>
      </c>
      <c r="LN10" s="70">
        <f t="shared" si="9"/>
        <v>0</v>
      </c>
      <c r="LO10" s="71">
        <f t="shared" si="10"/>
        <v>0</v>
      </c>
      <c r="LP10" s="72"/>
      <c r="LQ10" s="72"/>
      <c r="LR10" s="72"/>
      <c r="LS10" s="72"/>
      <c r="LT10" s="72"/>
      <c r="LU10" s="72"/>
      <c r="LV10" s="72"/>
      <c r="LW10" s="72"/>
      <c r="LX10" s="72"/>
      <c r="LY10" s="72"/>
      <c r="LZ10" s="72"/>
      <c r="MA10" s="72"/>
      <c r="MB10" s="72"/>
      <c r="MC10" s="72"/>
      <c r="MD10" s="72"/>
      <c r="ME10" s="72"/>
      <c r="MF10" s="72"/>
      <c r="MG10" s="72"/>
      <c r="MH10" s="72"/>
      <c r="MI10" s="72"/>
      <c r="MJ10" s="72"/>
      <c r="MK10" s="72"/>
      <c r="ML10" s="72"/>
      <c r="MM10" s="72"/>
      <c r="MN10" s="72"/>
      <c r="MO10" s="72"/>
      <c r="MP10" s="72"/>
      <c r="MQ10" s="72"/>
    </row>
    <row r="11" spans="1:356" s="73" customFormat="1" x14ac:dyDescent="0.25">
      <c r="A11" s="63"/>
      <c r="B11" s="63"/>
      <c r="C11" s="63"/>
      <c r="D11" s="63"/>
      <c r="E11" s="74"/>
      <c r="F11" s="74"/>
      <c r="G11" s="74"/>
      <c r="H11" s="66">
        <f t="shared" si="0"/>
        <v>0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75"/>
      <c r="V11" s="64"/>
      <c r="W11" s="64"/>
      <c r="X11" s="63"/>
      <c r="Y11" s="63"/>
      <c r="Z11" s="63"/>
      <c r="AA11" s="66">
        <f t="shared" si="1"/>
        <v>0</v>
      </c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3"/>
      <c r="BI11" s="63"/>
      <c r="BJ11" s="64"/>
      <c r="BK11" s="64"/>
      <c r="BL11" s="63"/>
      <c r="BM11" s="64"/>
      <c r="BN11" s="64"/>
      <c r="BO11" s="64"/>
      <c r="BP11" s="63"/>
      <c r="BQ11" s="64"/>
      <c r="BR11" s="64"/>
      <c r="BS11" s="64"/>
      <c r="BT11" s="64"/>
      <c r="BU11" s="141"/>
      <c r="BV11" s="75"/>
      <c r="BW11" s="64"/>
      <c r="BX11" s="78"/>
      <c r="BY11" s="78"/>
      <c r="BZ11" s="64"/>
      <c r="CA11" s="78"/>
      <c r="CB11" s="78"/>
      <c r="CC11" s="64"/>
      <c r="CD11" s="78"/>
      <c r="CE11" s="78"/>
      <c r="CF11" s="64"/>
      <c r="CG11" s="78"/>
      <c r="CH11" s="78"/>
      <c r="CI11" s="64"/>
      <c r="CJ11" s="78"/>
      <c r="CK11" s="78"/>
      <c r="CL11" s="64"/>
      <c r="CM11" s="78"/>
      <c r="CN11" s="78"/>
      <c r="CO11" s="64"/>
      <c r="CP11" s="78"/>
      <c r="CQ11" s="78"/>
      <c r="CR11" s="64"/>
      <c r="CS11" s="78"/>
      <c r="CT11" s="78"/>
      <c r="CU11" s="64"/>
      <c r="CV11" s="78"/>
      <c r="CW11" s="78"/>
      <c r="CX11" s="64"/>
      <c r="CY11" s="64"/>
      <c r="CZ11" s="78"/>
      <c r="DA11" s="64"/>
      <c r="DB11" s="78"/>
      <c r="DC11" s="64"/>
      <c r="DD11" s="78"/>
      <c r="DE11" s="64"/>
      <c r="DF11" s="78"/>
      <c r="DG11" s="64"/>
      <c r="DH11" s="64"/>
      <c r="DI11" s="63"/>
      <c r="DJ11" s="63"/>
      <c r="DK11" s="64"/>
      <c r="DL11" s="64"/>
      <c r="DM11" s="63"/>
      <c r="DN11" s="63"/>
      <c r="DO11" s="64"/>
      <c r="DP11" s="64"/>
      <c r="DQ11" s="64"/>
      <c r="DR11" s="64"/>
      <c r="DS11" s="64"/>
      <c r="DT11" s="64"/>
      <c r="DU11" s="63"/>
      <c r="DV11" s="63"/>
      <c r="DW11" s="63"/>
      <c r="DX11" s="64"/>
      <c r="DY11" s="64"/>
      <c r="DZ11" s="64"/>
      <c r="EA11" s="63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75"/>
      <c r="EM11" s="75"/>
      <c r="EN11" s="75"/>
      <c r="EO11" s="63"/>
      <c r="EP11" s="63"/>
      <c r="EQ11" s="63"/>
      <c r="ER11" s="79"/>
      <c r="ES11" s="64"/>
      <c r="ET11" s="64"/>
      <c r="EU11" s="64"/>
      <c r="EV11" s="64"/>
      <c r="EW11" s="63"/>
      <c r="EX11" s="63"/>
      <c r="EY11" s="66">
        <f t="shared" si="2"/>
        <v>0</v>
      </c>
      <c r="EZ11" s="66">
        <f t="shared" si="3"/>
        <v>0</v>
      </c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71">
        <f t="shared" si="4"/>
        <v>0</v>
      </c>
      <c r="FS11" s="71">
        <f t="shared" si="5"/>
        <v>0</v>
      </c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76"/>
      <c r="GP11" s="76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75"/>
      <c r="IV11" s="75"/>
      <c r="IW11" s="75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76"/>
      <c r="JN11" s="76"/>
      <c r="JO11" s="64"/>
      <c r="JP11" s="76"/>
      <c r="JQ11" s="76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71">
        <f t="shared" si="6"/>
        <v>0</v>
      </c>
      <c r="KQ11" s="64"/>
      <c r="KR11" s="64"/>
      <c r="KS11" s="64"/>
      <c r="KT11" s="64"/>
      <c r="KU11" s="64"/>
      <c r="KV11" s="64"/>
      <c r="KW11" s="64"/>
      <c r="KX11" s="76"/>
      <c r="KY11" s="76"/>
      <c r="KZ11" s="75"/>
      <c r="LA11" s="75"/>
      <c r="LB11" s="75"/>
      <c r="LC11" s="64"/>
      <c r="LD11" s="64"/>
      <c r="LE11" s="64"/>
      <c r="LF11" s="64"/>
      <c r="LG11" s="64"/>
      <c r="LH11" s="64"/>
      <c r="LI11" s="64"/>
      <c r="LJ11" s="64"/>
      <c r="LK11" s="64"/>
      <c r="LL11" s="70">
        <f t="shared" si="7"/>
        <v>0</v>
      </c>
      <c r="LM11" s="70">
        <f t="shared" si="8"/>
        <v>0</v>
      </c>
      <c r="LN11" s="70">
        <f t="shared" si="9"/>
        <v>0</v>
      </c>
      <c r="LO11" s="71">
        <f t="shared" si="10"/>
        <v>0</v>
      </c>
      <c r="LP11" s="72"/>
      <c r="LQ11" s="72"/>
      <c r="LR11" s="72"/>
      <c r="LS11" s="72"/>
      <c r="LT11" s="72"/>
      <c r="LU11" s="72"/>
      <c r="LV11" s="72"/>
      <c r="LW11" s="72"/>
      <c r="LX11" s="72"/>
      <c r="LY11" s="72"/>
      <c r="LZ11" s="72"/>
      <c r="MA11" s="72"/>
      <c r="MB11" s="72"/>
      <c r="MC11" s="72"/>
      <c r="MD11" s="72"/>
      <c r="ME11" s="72"/>
      <c r="MF11" s="72"/>
      <c r="MG11" s="72"/>
      <c r="MH11" s="72"/>
      <c r="MI11" s="72"/>
      <c r="MJ11" s="72"/>
      <c r="MK11" s="72"/>
      <c r="ML11" s="72"/>
      <c r="MM11" s="72"/>
      <c r="MN11" s="72"/>
      <c r="MO11" s="72"/>
      <c r="MP11" s="72"/>
      <c r="MQ11" s="72"/>
    </row>
    <row r="12" spans="1:356" s="73" customFormat="1" x14ac:dyDescent="0.25">
      <c r="A12" s="63"/>
      <c r="B12" s="63"/>
      <c r="C12" s="64"/>
      <c r="D12" s="64"/>
      <c r="E12" s="74"/>
      <c r="F12" s="74"/>
      <c r="G12" s="74"/>
      <c r="H12" s="66">
        <f t="shared" si="0"/>
        <v>0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75"/>
      <c r="V12" s="64"/>
      <c r="W12" s="64"/>
      <c r="X12" s="64"/>
      <c r="Y12" s="64"/>
      <c r="Z12" s="64"/>
      <c r="AA12" s="66">
        <f t="shared" si="1"/>
        <v>0</v>
      </c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3"/>
      <c r="BI12" s="63"/>
      <c r="BJ12" s="64"/>
      <c r="BK12" s="64"/>
      <c r="BL12" s="63"/>
      <c r="BM12" s="64"/>
      <c r="BN12" s="64"/>
      <c r="BO12" s="64"/>
      <c r="BP12" s="63"/>
      <c r="BQ12" s="64"/>
      <c r="BR12" s="64"/>
      <c r="BS12" s="64"/>
      <c r="BT12" s="64"/>
      <c r="BU12" s="141"/>
      <c r="BV12" s="75"/>
      <c r="BW12" s="64"/>
      <c r="BX12" s="78"/>
      <c r="BY12" s="78"/>
      <c r="BZ12" s="64"/>
      <c r="CA12" s="78"/>
      <c r="CB12" s="78"/>
      <c r="CC12" s="64"/>
      <c r="CD12" s="78"/>
      <c r="CE12" s="78"/>
      <c r="CF12" s="64"/>
      <c r="CG12" s="78"/>
      <c r="CH12" s="78"/>
      <c r="CI12" s="64"/>
      <c r="CJ12" s="78"/>
      <c r="CK12" s="78"/>
      <c r="CL12" s="64"/>
      <c r="CM12" s="78"/>
      <c r="CN12" s="78"/>
      <c r="CO12" s="64"/>
      <c r="CP12" s="78"/>
      <c r="CQ12" s="78"/>
      <c r="CR12" s="64"/>
      <c r="CS12" s="78"/>
      <c r="CT12" s="78"/>
      <c r="CU12" s="64"/>
      <c r="CV12" s="78"/>
      <c r="CW12" s="78"/>
      <c r="CX12" s="64"/>
      <c r="CY12" s="64"/>
      <c r="CZ12" s="78"/>
      <c r="DA12" s="64"/>
      <c r="DB12" s="78"/>
      <c r="DC12" s="64"/>
      <c r="DD12" s="78"/>
      <c r="DE12" s="64"/>
      <c r="DF12" s="78"/>
      <c r="DG12" s="64"/>
      <c r="DH12" s="64"/>
      <c r="DI12" s="63"/>
      <c r="DJ12" s="63"/>
      <c r="DK12" s="64"/>
      <c r="DL12" s="64"/>
      <c r="DM12" s="63"/>
      <c r="DN12" s="63"/>
      <c r="DO12" s="64"/>
      <c r="DP12" s="64"/>
      <c r="DQ12" s="64"/>
      <c r="DR12" s="64"/>
      <c r="DS12" s="64"/>
      <c r="DT12" s="64"/>
      <c r="DU12" s="63"/>
      <c r="DV12" s="63"/>
      <c r="DW12" s="63"/>
      <c r="DX12" s="64"/>
      <c r="DY12" s="64"/>
      <c r="DZ12" s="64"/>
      <c r="EA12" s="63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75"/>
      <c r="EM12" s="75"/>
      <c r="EN12" s="75"/>
      <c r="EO12" s="63"/>
      <c r="EP12" s="63"/>
      <c r="EQ12" s="63"/>
      <c r="ER12" s="79"/>
      <c r="ES12" s="64"/>
      <c r="ET12" s="64"/>
      <c r="EU12" s="64"/>
      <c r="EV12" s="64"/>
      <c r="EW12" s="63"/>
      <c r="EX12" s="63"/>
      <c r="EY12" s="66">
        <f t="shared" si="2"/>
        <v>0</v>
      </c>
      <c r="EZ12" s="66">
        <f t="shared" si="3"/>
        <v>0</v>
      </c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71">
        <f t="shared" si="4"/>
        <v>0</v>
      </c>
      <c r="FS12" s="71">
        <f t="shared" si="5"/>
        <v>0</v>
      </c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76"/>
      <c r="GP12" s="76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75"/>
      <c r="IV12" s="75"/>
      <c r="IW12" s="75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76"/>
      <c r="JN12" s="76"/>
      <c r="JO12" s="64"/>
      <c r="JP12" s="76"/>
      <c r="JQ12" s="76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71">
        <f t="shared" si="6"/>
        <v>0</v>
      </c>
      <c r="KQ12" s="64"/>
      <c r="KR12" s="64"/>
      <c r="KS12" s="64"/>
      <c r="KT12" s="64"/>
      <c r="KU12" s="64"/>
      <c r="KV12" s="64"/>
      <c r="KW12" s="64"/>
      <c r="KX12" s="76"/>
      <c r="KY12" s="76"/>
      <c r="KZ12" s="75"/>
      <c r="LA12" s="75"/>
      <c r="LB12" s="75"/>
      <c r="LC12" s="64"/>
      <c r="LD12" s="64"/>
      <c r="LE12" s="64"/>
      <c r="LF12" s="64"/>
      <c r="LG12" s="64"/>
      <c r="LH12" s="64"/>
      <c r="LI12" s="64"/>
      <c r="LJ12" s="64"/>
      <c r="LK12" s="64"/>
      <c r="LL12" s="70">
        <f t="shared" si="7"/>
        <v>0</v>
      </c>
      <c r="LM12" s="70">
        <f t="shared" si="8"/>
        <v>0</v>
      </c>
      <c r="LN12" s="70">
        <f t="shared" si="9"/>
        <v>0</v>
      </c>
      <c r="LO12" s="71">
        <f t="shared" si="10"/>
        <v>0</v>
      </c>
      <c r="LP12" s="72"/>
      <c r="LQ12" s="72"/>
      <c r="LR12" s="72"/>
      <c r="LS12" s="72"/>
      <c r="LT12" s="72"/>
      <c r="LU12" s="72"/>
      <c r="LV12" s="72"/>
      <c r="LW12" s="72"/>
      <c r="LX12" s="72"/>
      <c r="LY12" s="72"/>
      <c r="LZ12" s="72"/>
      <c r="MA12" s="72"/>
      <c r="MB12" s="72"/>
      <c r="MC12" s="72"/>
      <c r="MD12" s="72"/>
      <c r="ME12" s="72"/>
      <c r="MF12" s="72"/>
      <c r="MG12" s="72"/>
      <c r="MH12" s="72"/>
      <c r="MI12" s="72"/>
      <c r="MJ12" s="72"/>
      <c r="MK12" s="72"/>
      <c r="ML12" s="72"/>
      <c r="MM12" s="72"/>
      <c r="MN12" s="72"/>
      <c r="MO12" s="72"/>
      <c r="MP12" s="72"/>
      <c r="MQ12" s="72"/>
    </row>
    <row r="13" spans="1:356" ht="126" x14ac:dyDescent="0.25">
      <c r="C13" s="44" t="s">
        <v>101</v>
      </c>
      <c r="H13" s="44" t="s">
        <v>186</v>
      </c>
      <c r="I13" s="44" t="str">
        <f>I4</f>
        <v>Female</v>
      </c>
      <c r="J13" s="44" t="str">
        <f>J4</f>
        <v>Male</v>
      </c>
      <c r="K13" s="3" t="str">
        <f>K4</f>
        <v>Unknown or Other</v>
      </c>
      <c r="L13" s="44" t="s">
        <v>22</v>
      </c>
      <c r="M13" s="44" t="s">
        <v>5</v>
      </c>
      <c r="Q13" s="44" t="str">
        <f>Q4</f>
        <v>Yes</v>
      </c>
      <c r="R13" s="1" t="str">
        <f t="shared" ref="R13:S13" si="11">R4</f>
        <v>No</v>
      </c>
      <c r="S13" s="1" t="str">
        <f t="shared" si="11"/>
        <v>Unknown</v>
      </c>
      <c r="U13" s="44" t="s">
        <v>104</v>
      </c>
      <c r="Z13" s="1"/>
      <c r="AA13" s="44" t="s">
        <v>220</v>
      </c>
      <c r="AB13" s="43" t="str">
        <f>AB4</f>
        <v>Current Admission</v>
      </c>
      <c r="AC13" s="43" t="str">
        <f t="shared" ref="AC13:AD13" si="12">AC4</f>
        <v>Previous Admission</v>
      </c>
      <c r="AD13" s="43" t="str">
        <f t="shared" si="12"/>
        <v>Community Collected</v>
      </c>
      <c r="AE13" s="44" t="str">
        <f>AE4</f>
        <v>Yes</v>
      </c>
      <c r="AF13" s="44" t="str">
        <f t="shared" ref="AF13:AG13" si="13">AF4</f>
        <v>No</v>
      </c>
      <c r="AG13" s="44" t="str">
        <f t="shared" si="13"/>
        <v>Unknown</v>
      </c>
      <c r="AH13" s="44" t="str">
        <f t="shared" ref="AH13:AT13" si="14">AH4</f>
        <v>&gt; 65 years old</v>
      </c>
      <c r="AI13" s="44" t="str">
        <f t="shared" si="14"/>
        <v>Nursing Home Resident</v>
      </c>
      <c r="AJ13" s="44" t="str">
        <f t="shared" si="14"/>
        <v>Enteral Feedings</v>
      </c>
      <c r="AK13" s="44" t="str">
        <f t="shared" si="14"/>
        <v>Ileus</v>
      </c>
      <c r="AL13" s="44" t="str">
        <f t="shared" si="14"/>
        <v>Proton Pump Inhibitor</v>
      </c>
      <c r="AM13" s="44" t="str">
        <f t="shared" si="14"/>
        <v>H2 antagonists</v>
      </c>
      <c r="AN13" s="44" t="str">
        <f t="shared" si="14"/>
        <v>PMH of CDI</v>
      </c>
      <c r="AO13" s="44" t="str">
        <f t="shared" si="14"/>
        <v>GI Surgery</v>
      </c>
      <c r="AP13" s="44" t="str">
        <f t="shared" si="14"/>
        <v>GI  Procedure</v>
      </c>
      <c r="AQ13" s="44" t="str">
        <f t="shared" si="14"/>
        <v>Maintenance Abx</v>
      </c>
      <c r="AR13" s="44" t="str">
        <f t="shared" si="14"/>
        <v>Admission to ICU prior to onset</v>
      </c>
      <c r="AS13" s="44" t="str">
        <f t="shared" si="14"/>
        <v>Multiple comorbidities</v>
      </c>
      <c r="AT13" s="44" t="str">
        <f t="shared" si="14"/>
        <v>Prolonged hospital stay</v>
      </c>
      <c r="AV13" s="44" t="str">
        <f>AV4</f>
        <v>Initial with no previous PMH</v>
      </c>
      <c r="AW13" s="44" t="str">
        <f t="shared" ref="AW13:AX13" si="15">AW4</f>
        <v>Initial as &gt; 56 days after previous event</v>
      </c>
      <c r="AX13" s="44" t="str">
        <f t="shared" si="15"/>
        <v>Recurrent as &gt;14 but &lt;56 days</v>
      </c>
      <c r="AY13" s="44" t="str">
        <f>AY4</f>
        <v>Community Onset</v>
      </c>
      <c r="AZ13" s="44" t="str">
        <f t="shared" ref="AZ13:DC13" si="16">AZ4</f>
        <v>Community Onset Healthcare Associated</v>
      </c>
      <c r="BA13" s="44" t="str">
        <f t="shared" si="16"/>
        <v>Healthcare Facility Onset</v>
      </c>
      <c r="BB13" s="44" t="s">
        <v>75</v>
      </c>
      <c r="BC13" s="1"/>
      <c r="BD13" s="1"/>
      <c r="BE13" s="44" t="s">
        <v>76</v>
      </c>
      <c r="BF13" s="1"/>
      <c r="BG13" s="1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"/>
      <c r="BU13" s="31" t="s">
        <v>222</v>
      </c>
      <c r="BV13" s="44" t="str">
        <f>BV3</f>
        <v>Antibiotics within previous  six months</v>
      </c>
      <c r="BW13" s="44" t="str">
        <f>BW4</f>
        <v>Ciprofloxacin</v>
      </c>
      <c r="BX13" s="44" t="s">
        <v>196</v>
      </c>
      <c r="BY13" s="44" t="s">
        <v>195</v>
      </c>
      <c r="BZ13" s="44" t="str">
        <f>BZ4</f>
        <v>Levofloxacin</v>
      </c>
      <c r="CA13" s="44" t="s">
        <v>196</v>
      </c>
      <c r="CB13" s="44" t="s">
        <v>195</v>
      </c>
      <c r="CC13" s="44" t="str">
        <f>CC4</f>
        <v>Cefepime</v>
      </c>
      <c r="CD13" s="44" t="s">
        <v>196</v>
      </c>
      <c r="CE13" s="44" t="s">
        <v>195</v>
      </c>
      <c r="CF13" s="44" t="str">
        <f>CF4</f>
        <v>Ceftazidime/Rocephin</v>
      </c>
      <c r="CG13" s="44" t="s">
        <v>196</v>
      </c>
      <c r="CH13" s="44" t="s">
        <v>195</v>
      </c>
      <c r="CI13" s="44" t="str">
        <f>CI4</f>
        <v>Clindamycin</v>
      </c>
      <c r="CJ13" s="44" t="s">
        <v>196</v>
      </c>
      <c r="CK13" s="44" t="s">
        <v>195</v>
      </c>
      <c r="CL13" s="44" t="str">
        <f>CL4</f>
        <v>Ampicillin</v>
      </c>
      <c r="CM13" s="44" t="s">
        <v>196</v>
      </c>
      <c r="CN13" s="44" t="s">
        <v>195</v>
      </c>
      <c r="CO13" s="44" t="str">
        <f>CO4</f>
        <v>Oral Vancomycin</v>
      </c>
      <c r="CP13" s="44" t="str">
        <f t="shared" ref="CP13:CW13" si="17">CP4</f>
        <v>In Patient DOT</v>
      </c>
      <c r="CQ13" s="44" t="str">
        <f t="shared" si="17"/>
        <v>Out Patient DOT</v>
      </c>
      <c r="CR13" s="30" t="str">
        <f t="shared" si="17"/>
        <v>Other</v>
      </c>
      <c r="CS13" s="30" t="str">
        <f t="shared" si="17"/>
        <v>In Patient DOT</v>
      </c>
      <c r="CT13" s="30" t="str">
        <f t="shared" si="17"/>
        <v>Out Patient DOT</v>
      </c>
      <c r="CU13" s="30" t="str">
        <f t="shared" si="17"/>
        <v>Other</v>
      </c>
      <c r="CV13" s="30" t="str">
        <f t="shared" si="17"/>
        <v>In Patient DOT</v>
      </c>
      <c r="CW13" s="30" t="str">
        <f t="shared" si="17"/>
        <v>Out Patient DOT</v>
      </c>
      <c r="CX13" s="44" t="str">
        <f t="shared" si="16"/>
        <v>Stopping offending antibiotic</v>
      </c>
      <c r="CY13" s="44" t="str">
        <f t="shared" si="16"/>
        <v>Metronidazole</v>
      </c>
      <c r="CZ13" s="44" t="s">
        <v>127</v>
      </c>
      <c r="DA13" s="44" t="str">
        <f t="shared" si="16"/>
        <v>Vancomycin</v>
      </c>
      <c r="DB13" s="44" t="s">
        <v>127</v>
      </c>
      <c r="DC13" s="44" t="str">
        <f t="shared" si="16"/>
        <v>Fidaxomicin</v>
      </c>
      <c r="DD13" s="44" t="s">
        <v>127</v>
      </c>
      <c r="DE13" s="1" t="s">
        <v>11</v>
      </c>
      <c r="DF13" s="1" t="s">
        <v>127</v>
      </c>
      <c r="DG13" s="1" t="s">
        <v>98</v>
      </c>
      <c r="DH13" s="16"/>
      <c r="DI13" s="1"/>
      <c r="DJ13" s="1"/>
      <c r="DK13" s="30" t="s">
        <v>98</v>
      </c>
      <c r="DL13" s="30"/>
      <c r="DM13" s="30"/>
      <c r="DN13" s="30"/>
      <c r="DO13" s="44" t="str">
        <f>DO4</f>
        <v>Yes</v>
      </c>
      <c r="DP13" s="16" t="str">
        <f t="shared" ref="DP13:DQ13" si="18">DP4</f>
        <v>No</v>
      </c>
      <c r="DQ13" s="16" t="str">
        <f t="shared" si="18"/>
        <v>Unknown</v>
      </c>
      <c r="DR13" s="44" t="str">
        <f>DR4</f>
        <v>Yes</v>
      </c>
      <c r="DS13" s="16" t="str">
        <f t="shared" ref="DS13:DT13" si="19">DS4</f>
        <v>No</v>
      </c>
      <c r="DT13" s="16" t="str">
        <f t="shared" si="19"/>
        <v>Unknown</v>
      </c>
      <c r="DU13" s="30"/>
      <c r="DV13" s="1" t="str">
        <f>DV3</f>
        <v>Pharmacy Potential Reason</v>
      </c>
      <c r="DW13" s="1" t="str">
        <f>DW3</f>
        <v>Pharmacy Recommendations</v>
      </c>
      <c r="DX13" s="44" t="s">
        <v>44</v>
      </c>
      <c r="DY13" s="44" t="s">
        <v>143</v>
      </c>
      <c r="DZ13" s="44" t="s">
        <v>144</v>
      </c>
      <c r="EB13" s="44" t="str">
        <f t="shared" ref="EB13" si="20">EB4</f>
        <v>Bl/NAP1/027</v>
      </c>
      <c r="EC13" s="44" t="str">
        <f>EC4</f>
        <v>Yes</v>
      </c>
      <c r="ED13" s="44" t="str">
        <f t="shared" ref="ED13:EF13" si="21">ED4</f>
        <v>No</v>
      </c>
      <c r="EE13" s="44" t="str">
        <f t="shared" si="21"/>
        <v>No but MD Wanted Ran</v>
      </c>
      <c r="EF13" s="1" t="str">
        <f t="shared" si="21"/>
        <v>Unknown</v>
      </c>
      <c r="EH13" s="44" t="s">
        <v>322</v>
      </c>
      <c r="EI13" s="44" t="str">
        <f>EI4</f>
        <v>Yes</v>
      </c>
      <c r="EJ13" s="16" t="str">
        <f t="shared" ref="EJ13:EK13" si="22">EJ4</f>
        <v>No</v>
      </c>
      <c r="EK13" s="16" t="str">
        <f t="shared" si="22"/>
        <v>Unknown</v>
      </c>
      <c r="EM13" s="1" t="str">
        <f>EM3</f>
        <v>Lab Potential Reason</v>
      </c>
      <c r="EN13" s="1" t="str">
        <f>EN3</f>
        <v>Lab Recommendations</v>
      </c>
      <c r="EO13" s="19"/>
      <c r="EP13" s="19"/>
      <c r="EQ13" s="1"/>
      <c r="ER13" s="19"/>
      <c r="ES13" s="44" t="s">
        <v>367</v>
      </c>
      <c r="ET13" s="31"/>
      <c r="EU13" s="44" t="s">
        <v>232</v>
      </c>
      <c r="EV13" s="19"/>
      <c r="EW13" s="19"/>
      <c r="EX13" s="19"/>
      <c r="EY13" s="44" t="s">
        <v>229</v>
      </c>
      <c r="EZ13" s="44" t="s">
        <v>368</v>
      </c>
      <c r="FA13" s="44" t="str">
        <f t="shared" ref="FA13:FL13" si="23">FA4</f>
        <v>Stool Softener</v>
      </c>
      <c r="FB13" s="44" t="str">
        <f t="shared" si="23"/>
        <v>Laxatives</v>
      </c>
      <c r="FC13" s="44" t="str">
        <f t="shared" si="23"/>
        <v>Enema</v>
      </c>
      <c r="FD13" s="44" t="str">
        <f t="shared" si="23"/>
        <v>Bowel Prep</v>
      </c>
      <c r="FE13" s="44" t="str">
        <f t="shared" si="23"/>
        <v>Lactulose</v>
      </c>
      <c r="FF13" s="44" t="str">
        <f t="shared" si="23"/>
        <v>Tube Feedings</v>
      </c>
      <c r="FG13" s="44" t="str">
        <f t="shared" si="23"/>
        <v>IV Contrast</v>
      </c>
      <c r="FH13" s="44" t="str">
        <f t="shared" si="23"/>
        <v>CDI testing within previous 7 days</v>
      </c>
      <c r="FI13" s="44" t="str">
        <f t="shared" si="23"/>
        <v>Fever</v>
      </c>
      <c r="FJ13" s="44" t="str">
        <f t="shared" si="23"/>
        <v>WBC Elevated</v>
      </c>
      <c r="FK13" s="44" t="str">
        <f t="shared" si="23"/>
        <v>Abdominal Pain</v>
      </c>
      <c r="FL13" s="44" t="str">
        <f t="shared" si="23"/>
        <v>IBD</v>
      </c>
      <c r="FM13" s="44" t="s">
        <v>146</v>
      </c>
      <c r="FN13" s="1"/>
      <c r="FP13" s="44" t="s">
        <v>369</v>
      </c>
      <c r="FQ13" s="44" t="str">
        <f>FQ3</f>
        <v>Pseudomembranous colitis</v>
      </c>
      <c r="FR13" s="44" t="str">
        <f>FR3</f>
        <v>Potential Other  Reason for Diarrhea</v>
      </c>
      <c r="FS13" s="44" t="str">
        <f>FS3</f>
        <v>Signs and Symptoms Consistent with CDI</v>
      </c>
      <c r="FT13" s="44" t="s">
        <v>110</v>
      </c>
      <c r="FU13" s="1"/>
      <c r="FV13" s="1"/>
      <c r="FW13" s="44" t="s">
        <v>111</v>
      </c>
      <c r="FX13" s="1"/>
      <c r="FY13" s="1"/>
      <c r="FZ13" s="1"/>
      <c r="GA13" s="25"/>
      <c r="GB13" s="44" t="str">
        <f>GB3</f>
        <v>Soap Always Available</v>
      </c>
      <c r="GC13" s="30"/>
      <c r="GD13" s="30"/>
      <c r="GE13" s="44" t="str">
        <f>GE3</f>
        <v>Paper Towel Always Available</v>
      </c>
      <c r="GF13" s="30"/>
      <c r="GG13" s="30"/>
      <c r="GH13" s="44" t="str">
        <f>GH3</f>
        <v>Staff use Soap and Water on Exit</v>
      </c>
      <c r="GI13" s="25"/>
      <c r="GJ13" s="25"/>
      <c r="GK13" s="44" t="str">
        <f>GK3</f>
        <v>Access to Disinfectant in the Patient Room</v>
      </c>
      <c r="GL13" s="1"/>
      <c r="GM13" s="1"/>
      <c r="GN13" s="25"/>
      <c r="GO13" s="44" t="str">
        <f>GO3</f>
        <v>Contact or Wet Time is Correct</v>
      </c>
      <c r="GP13" s="25"/>
      <c r="GQ13" s="44" t="str">
        <f>GQ3</f>
        <v>Understanding of What Nursing Cleans and Disinfects</v>
      </c>
      <c r="GR13" s="1"/>
      <c r="GS13" s="1"/>
      <c r="GT13" s="44" t="str">
        <f>GT3</f>
        <v>Was Patient's Stool Contained</v>
      </c>
      <c r="GU13" s="1"/>
      <c r="GV13" s="1"/>
      <c r="GW13" s="44" t="s">
        <v>71</v>
      </c>
      <c r="GX13" s="44" t="str">
        <f t="shared" ref="GX13" si="24">GX4</f>
        <v>Roommate</v>
      </c>
      <c r="GY13" s="44" t="str">
        <f>GY3</f>
        <v>Surface Cleaned after Potential Contamination</v>
      </c>
      <c r="GZ13" s="1"/>
      <c r="HA13" s="1"/>
      <c r="HB13" s="44" t="str">
        <f>HB3</f>
        <v>Bedpan Stored Properly</v>
      </c>
      <c r="HC13" s="1"/>
      <c r="HD13" s="1"/>
      <c r="HE13" s="30"/>
      <c r="HF13" s="44" t="str">
        <f>HE3</f>
        <v>Bedside Commode Cleaned Daily</v>
      </c>
      <c r="HG13" s="1"/>
      <c r="HH13" s="1"/>
      <c r="HI13" s="25"/>
      <c r="HJ13" s="44" t="str">
        <f>HJ4</f>
        <v>Thermometer</v>
      </c>
      <c r="HK13" s="44" t="str">
        <f t="shared" ref="HK13:HL13" si="25">HK4</f>
        <v>Stethoscope</v>
      </c>
      <c r="HL13" s="44" t="str">
        <f t="shared" si="25"/>
        <v>Pulse Ox</v>
      </c>
      <c r="HM13" s="44" t="str">
        <f t="shared" ref="HM13:HQ13" si="26">HM4</f>
        <v>BP Cuff</v>
      </c>
      <c r="HN13" s="44" t="str">
        <f t="shared" si="26"/>
        <v>IV Pole</v>
      </c>
      <c r="HO13" s="44" t="str">
        <f t="shared" si="26"/>
        <v>Glucometer</v>
      </c>
      <c r="HP13" s="44" t="str">
        <f t="shared" si="26"/>
        <v>BP Machine</v>
      </c>
      <c r="HQ13" s="31" t="str">
        <f t="shared" si="26"/>
        <v>Other Equipment</v>
      </c>
      <c r="HR13" s="44" t="str">
        <f>HR4</f>
        <v>Thermometer</v>
      </c>
      <c r="HS13" s="44" t="str">
        <f t="shared" ref="HS13:HX13" si="27">HS4</f>
        <v>Stethoscope</v>
      </c>
      <c r="HT13" s="44" t="str">
        <f t="shared" si="27"/>
        <v>Pulse Ox</v>
      </c>
      <c r="HU13" s="44" t="str">
        <f t="shared" si="27"/>
        <v>BP Cuff</v>
      </c>
      <c r="HV13" s="44" t="str">
        <f t="shared" si="27"/>
        <v>IV Pole</v>
      </c>
      <c r="HW13" s="31" t="str">
        <f t="shared" si="27"/>
        <v>Glucometer</v>
      </c>
      <c r="HX13" s="44" t="str">
        <f t="shared" si="27"/>
        <v>BP Machine &amp; Cuff</v>
      </c>
      <c r="HY13" s="31" t="str">
        <f t="shared" ref="HY13" si="28">HY4</f>
        <v>Other Equipment</v>
      </c>
      <c r="HZ13" s="44" t="str">
        <f>HZ3</f>
        <v>Proper Isolation Sign Posted</v>
      </c>
      <c r="IA13" s="25"/>
      <c r="IB13" s="25"/>
      <c r="IC13" s="44" t="str">
        <f>IC3</f>
        <v>Isolation Documented in EMR</v>
      </c>
      <c r="ID13" s="25"/>
      <c r="IE13" s="25"/>
      <c r="IF13" s="44" t="s">
        <v>281</v>
      </c>
      <c r="IG13" s="25" t="str">
        <f t="shared" ref="IG13:IH13" si="29">IG4</f>
        <v>No</v>
      </c>
      <c r="IH13" s="25" t="str">
        <f t="shared" si="29"/>
        <v>Unknown</v>
      </c>
      <c r="II13" s="44" t="s">
        <v>157</v>
      </c>
      <c r="IJ13" s="25" t="str">
        <f t="shared" ref="IJ13:IK13" si="30">IJ4</f>
        <v>No</v>
      </c>
      <c r="IK13" s="25" t="str">
        <f t="shared" si="30"/>
        <v>Unknown</v>
      </c>
      <c r="IL13" s="44" t="s">
        <v>282</v>
      </c>
      <c r="IM13" s="25" t="str">
        <f t="shared" ref="IM13:IN13" si="31">IM4</f>
        <v>No</v>
      </c>
      <c r="IN13" s="25" t="str">
        <f t="shared" si="31"/>
        <v>Unknown</v>
      </c>
      <c r="IO13" s="44" t="s">
        <v>283</v>
      </c>
      <c r="IP13" s="25" t="str">
        <f t="shared" ref="IP13:IQ13" si="32">IP4</f>
        <v>No</v>
      </c>
      <c r="IQ13" s="25" t="str">
        <f t="shared" si="32"/>
        <v>Unknown</v>
      </c>
      <c r="IR13" s="30" t="str">
        <f>IR3</f>
        <v>Communication to Receiving Unit Adequate</v>
      </c>
      <c r="IS13" s="30" t="str">
        <f t="shared" ref="IS13:IT13" si="33">IS3</f>
        <v>Patient Prep for Transport Adequate</v>
      </c>
      <c r="IT13" s="30" t="str">
        <f t="shared" si="33"/>
        <v>Patient Transported is Adequate</v>
      </c>
      <c r="IV13" s="1"/>
      <c r="IW13" s="1"/>
      <c r="IX13" s="44" t="s">
        <v>115</v>
      </c>
      <c r="IY13" s="1"/>
      <c r="IZ13" s="1"/>
      <c r="JA13" s="44" t="s">
        <v>116</v>
      </c>
      <c r="JB13" s="1"/>
      <c r="JC13" s="1"/>
      <c r="JD13" s="44" t="str">
        <f t="shared" ref="JD13:JL13" si="34">JD4</f>
        <v>Over-bed table</v>
      </c>
      <c r="JE13" s="44" t="str">
        <f t="shared" si="34"/>
        <v>Door Knobs</v>
      </c>
      <c r="JF13" s="44" t="str">
        <f t="shared" si="34"/>
        <v>Chair Arms</v>
      </c>
      <c r="JG13" s="44" t="str">
        <f t="shared" si="34"/>
        <v>Toilet Handle</v>
      </c>
      <c r="JH13" s="44" t="str">
        <f t="shared" si="34"/>
        <v>IV pole and pump</v>
      </c>
      <c r="JI13" s="44" t="str">
        <f t="shared" si="34"/>
        <v>computer</v>
      </c>
      <c r="JJ13" s="44" t="str">
        <f t="shared" si="34"/>
        <v>bed side commode</v>
      </c>
      <c r="JK13" s="44" t="str">
        <f t="shared" si="34"/>
        <v>Bedpan holder</v>
      </c>
      <c r="JL13" s="31" t="str">
        <f t="shared" si="34"/>
        <v>Other</v>
      </c>
      <c r="JM13" s="44" t="str">
        <f>JM3</f>
        <v>Effective Cleaning Solution</v>
      </c>
      <c r="JN13" s="1"/>
      <c r="JO13" s="1"/>
      <c r="JP13" s="44" t="str">
        <f>JP3</f>
        <v>Effective Contact Time</v>
      </c>
      <c r="JQ13" s="50"/>
      <c r="JR13" s="30" t="str">
        <f>JR3</f>
        <v xml:space="preserve">Terminal Clean Process Time </v>
      </c>
      <c r="JS13" s="44" t="str">
        <f>JS3</f>
        <v>Hand Hygiene Supplies Checked Daily</v>
      </c>
      <c r="JT13" s="1"/>
      <c r="JU13" s="1"/>
      <c r="JV13" s="44" t="str">
        <f>JV4</f>
        <v>Clean hands prior to PPE</v>
      </c>
      <c r="JW13" s="44" t="str">
        <f t="shared" ref="JW13:JX13" si="35">JW4</f>
        <v>Apply Gloves on Entry</v>
      </c>
      <c r="JX13" s="44" t="str">
        <f t="shared" si="35"/>
        <v>Apply Gown on Entry</v>
      </c>
      <c r="JY13" s="31"/>
      <c r="JZ13" s="44" t="s">
        <v>316</v>
      </c>
      <c r="KB13" s="44" t="s">
        <v>88</v>
      </c>
      <c r="KC13" s="1"/>
      <c r="KD13" s="1"/>
      <c r="KF13" s="44" t="str">
        <f>KE3</f>
        <v>Did the Room Appear Cluttered</v>
      </c>
      <c r="KG13" s="31"/>
      <c r="KH13" s="44" t="str">
        <f>KH3</f>
        <v xml:space="preserve">All Staff use Soap &amp; Water Upon Exit </v>
      </c>
      <c r="KI13" s="31"/>
      <c r="KJ13" s="31"/>
      <c r="KK13" s="31" t="str">
        <f t="shared" ref="KK13:KU13" si="36">KK4</f>
        <v>None</v>
      </c>
      <c r="KL13" s="31" t="str">
        <f t="shared" si="36"/>
        <v>Inspection</v>
      </c>
      <c r="KM13" s="31" t="str">
        <f t="shared" si="36"/>
        <v>ATP</v>
      </c>
      <c r="KN13" s="31" t="str">
        <f t="shared" si="36"/>
        <v>Florescent</v>
      </c>
      <c r="KO13" s="31" t="str">
        <f t="shared" si="36"/>
        <v>UV Light</v>
      </c>
      <c r="KP13" s="44" t="str">
        <f>KP3</f>
        <v xml:space="preserve">Room Validation </v>
      </c>
      <c r="KQ13" s="1" t="str">
        <f t="shared" si="36"/>
        <v>None</v>
      </c>
      <c r="KR13" s="31" t="str">
        <f t="shared" si="36"/>
        <v>Additional Product Prior to Standard Disinfectant</v>
      </c>
      <c r="KS13" s="31" t="str">
        <f t="shared" si="36"/>
        <v>Standard Disinfectant Followed by Additional Product</v>
      </c>
      <c r="KT13" s="31" t="str">
        <f t="shared" si="36"/>
        <v>CDI Product for all Cleaning</v>
      </c>
      <c r="KU13" s="31" t="str">
        <f t="shared" si="36"/>
        <v>Remove Waterless</v>
      </c>
      <c r="KV13" s="31" t="str">
        <f t="shared" ref="KV13" si="37">KV4</f>
        <v>Exchange Privacy Curtain</v>
      </c>
      <c r="KX13" s="44" t="str">
        <f>KX3</f>
        <v>All Steps Followed for Isolation Related to Cleaning &amp; Disinfection</v>
      </c>
      <c r="LA13" s="1" t="str">
        <f>LA3</f>
        <v>Housekeeping or Env Svc Potential Reason</v>
      </c>
      <c r="LB13" s="1" t="str">
        <f>LB3</f>
        <v>Housekeeping or Env Svc Recommendations</v>
      </c>
      <c r="LC13" s="1"/>
      <c r="LD13" s="1"/>
      <c r="LE13" s="1"/>
      <c r="LF13" s="1"/>
      <c r="LG13" s="1"/>
      <c r="LH13" s="1"/>
      <c r="LI13" s="1"/>
      <c r="LJ13" s="1"/>
      <c r="LK13" s="1" t="str">
        <f t="shared" ref="LK13" si="38">LK4</f>
        <v>Completed</v>
      </c>
      <c r="LL13" s="44" t="s">
        <v>102</v>
      </c>
      <c r="LM13" s="44" t="s">
        <v>107</v>
      </c>
      <c r="LN13" s="44" t="s">
        <v>108</v>
      </c>
      <c r="LO13" s="44" t="s">
        <v>119</v>
      </c>
    </row>
    <row r="14" spans="1:356" s="52" customFormat="1" x14ac:dyDescent="0.25">
      <c r="A14" s="4"/>
      <c r="B14" s="4"/>
      <c r="C14" s="52">
        <f>COUNTA(C5:C12)</f>
        <v>0</v>
      </c>
      <c r="D14" s="4"/>
      <c r="E14" s="4"/>
      <c r="F14" s="4"/>
      <c r="G14" s="4"/>
      <c r="H14" s="53">
        <f>MEDIAN(H5:H12)</f>
        <v>0</v>
      </c>
      <c r="I14" s="52">
        <f>SUM(I5:I12)</f>
        <v>0</v>
      </c>
      <c r="J14" s="52">
        <f>SUM(J5:J12)</f>
        <v>0</v>
      </c>
      <c r="K14" s="4"/>
      <c r="L14" s="52" t="e">
        <f>MEDIAN(L5:L12)</f>
        <v>#NUM!</v>
      </c>
      <c r="M14" s="52">
        <f t="shared" ref="M14:DC14" si="39">SUM(M5:M12)</f>
        <v>0</v>
      </c>
      <c r="N14" s="4"/>
      <c r="O14" s="4"/>
      <c r="P14" s="4"/>
      <c r="Q14" s="52">
        <f t="shared" si="39"/>
        <v>0</v>
      </c>
      <c r="R14" s="52">
        <f t="shared" ref="R14:S14" si="40">SUM(R5:R12)</f>
        <v>0</v>
      </c>
      <c r="S14" s="52">
        <f t="shared" si="40"/>
        <v>0</v>
      </c>
      <c r="T14" s="4"/>
      <c r="U14" s="54">
        <f t="shared" si="39"/>
        <v>0</v>
      </c>
      <c r="V14" s="4"/>
      <c r="W14" s="4"/>
      <c r="X14" s="4"/>
      <c r="Y14" s="4"/>
      <c r="Z14" s="4"/>
      <c r="AA14" s="53">
        <f>MEDIAN(AA5:AA12)</f>
        <v>0</v>
      </c>
      <c r="AB14" s="55">
        <f>COUNTA(AB5:AB12)</f>
        <v>0</v>
      </c>
      <c r="AC14" s="55">
        <f t="shared" ref="AC14:AD14" si="41">COUNTA(AC5:AC12)</f>
        <v>0</v>
      </c>
      <c r="AD14" s="55">
        <f t="shared" si="41"/>
        <v>0</v>
      </c>
      <c r="AE14" s="52">
        <f>SUM(AE5:AE12)</f>
        <v>0</v>
      </c>
      <c r="AF14" s="52">
        <f t="shared" ref="AF14:AG14" si="42">SUM(AF5:AF12)</f>
        <v>0</v>
      </c>
      <c r="AG14" s="52">
        <f t="shared" si="42"/>
        <v>0</v>
      </c>
      <c r="AH14" s="52">
        <f t="shared" si="39"/>
        <v>0</v>
      </c>
      <c r="AI14" s="52">
        <f t="shared" ref="AI14:AN14" si="43">SUM(AI5:AI12)</f>
        <v>0</v>
      </c>
      <c r="AJ14" s="52">
        <f t="shared" si="43"/>
        <v>0</v>
      </c>
      <c r="AK14" s="52">
        <f t="shared" si="43"/>
        <v>0</v>
      </c>
      <c r="AL14" s="52">
        <f t="shared" si="43"/>
        <v>0</v>
      </c>
      <c r="AM14" s="52">
        <f t="shared" si="43"/>
        <v>0</v>
      </c>
      <c r="AN14" s="52">
        <f t="shared" si="43"/>
        <v>0</v>
      </c>
      <c r="AO14" s="52">
        <f>COUNTA(AO5:AO12)</f>
        <v>0</v>
      </c>
      <c r="AP14" s="52">
        <f>COUNTA(AP5:AP12)</f>
        <v>0</v>
      </c>
      <c r="AQ14" s="52">
        <f>COUNTA(AQ5:AQ12)</f>
        <v>0</v>
      </c>
      <c r="AR14" s="52">
        <f>SUM(AR5:AR12)</f>
        <v>0</v>
      </c>
      <c r="AS14" s="52">
        <f>SUM(AS5:AS12)</f>
        <v>0</v>
      </c>
      <c r="AT14" s="52">
        <f>SUM(AT5:AT12)</f>
        <v>0</v>
      </c>
      <c r="AU14" s="4"/>
      <c r="AV14" s="52">
        <f t="shared" si="39"/>
        <v>0</v>
      </c>
      <c r="AW14" s="52">
        <f t="shared" si="39"/>
        <v>0</v>
      </c>
      <c r="AX14" s="52">
        <f t="shared" si="39"/>
        <v>0</v>
      </c>
      <c r="AY14" s="52">
        <f t="shared" si="39"/>
        <v>0</v>
      </c>
      <c r="AZ14" s="52">
        <f t="shared" si="39"/>
        <v>0</v>
      </c>
      <c r="BA14" s="52">
        <f t="shared" si="39"/>
        <v>0</v>
      </c>
      <c r="BB14" s="52">
        <f>SUM(BB5:BB12)</f>
        <v>0</v>
      </c>
      <c r="BC14" s="4"/>
      <c r="BD14" s="4"/>
      <c r="BE14" s="52">
        <f>SUM(BE5:BE12)</f>
        <v>0</v>
      </c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56" t="e">
        <f>MEDIAN(BU5:BU12)</f>
        <v>#NUM!</v>
      </c>
      <c r="BV14" s="52">
        <f>SUM(BV5:BV12)</f>
        <v>0</v>
      </c>
      <c r="BW14" s="52">
        <f>SUM(BW5:BW12)</f>
        <v>0</v>
      </c>
      <c r="BX14" s="53" t="e">
        <f>MEDIAN(BX5:BX12)</f>
        <v>#NUM!</v>
      </c>
      <c r="BY14" s="53" t="e">
        <f>MEDIAN(BY5:BY12)</f>
        <v>#NUM!</v>
      </c>
      <c r="BZ14" s="52">
        <f>SUM(BZ5:BZ12)</f>
        <v>0</v>
      </c>
      <c r="CA14" s="53" t="e">
        <f>MEDIAN(CA5:CA12)</f>
        <v>#NUM!</v>
      </c>
      <c r="CB14" s="53" t="e">
        <f>MEDIAN(CB5:CB12)</f>
        <v>#NUM!</v>
      </c>
      <c r="CC14" s="52">
        <f>SUM(CC5:CC12)</f>
        <v>0</v>
      </c>
      <c r="CD14" s="53" t="e">
        <f>MEDIAN(CD5:CD12)</f>
        <v>#NUM!</v>
      </c>
      <c r="CE14" s="53" t="e">
        <f>MEDIAN(CE5:CE12)</f>
        <v>#NUM!</v>
      </c>
      <c r="CF14" s="52">
        <f>SUM(CF5:CF12)</f>
        <v>0</v>
      </c>
      <c r="CG14" s="53" t="e">
        <f>MEDIAN(CG5:CG12)</f>
        <v>#NUM!</v>
      </c>
      <c r="CH14" s="53" t="e">
        <f>MEDIAN(CH5:CH12)</f>
        <v>#NUM!</v>
      </c>
      <c r="CI14" s="52">
        <f>SUM(CI5:CI12)</f>
        <v>0</v>
      </c>
      <c r="CJ14" s="53" t="e">
        <f>MEDIAN(CJ5:CJ12)</f>
        <v>#NUM!</v>
      </c>
      <c r="CK14" s="53" t="e">
        <f>MEDIAN(CK5:CK12)</f>
        <v>#NUM!</v>
      </c>
      <c r="CL14" s="52">
        <f>SUM(CL5:CL12)</f>
        <v>0</v>
      </c>
      <c r="CM14" s="53" t="e">
        <f>MEDIAN(CM5:CM12)</f>
        <v>#NUM!</v>
      </c>
      <c r="CN14" s="53" t="e">
        <f>MEDIAN(CN5:CN12)</f>
        <v>#NUM!</v>
      </c>
      <c r="CO14" s="52">
        <f>SUM(CO5:CO12)</f>
        <v>0</v>
      </c>
      <c r="CP14" s="53" t="e">
        <f>MEDIAN(CP5:CP12)</f>
        <v>#NUM!</v>
      </c>
      <c r="CQ14" s="53" t="e">
        <f>MEDIAN(CQ5:CQ12)</f>
        <v>#NUM!</v>
      </c>
      <c r="CR14" s="53">
        <f>COUNTA(CR5:CR12)</f>
        <v>0</v>
      </c>
      <c r="CS14" s="53" t="e">
        <f>MEDIAN(CS5:CS12)</f>
        <v>#NUM!</v>
      </c>
      <c r="CT14" s="53" t="e">
        <f>MEDIAN(CT5:CT12)</f>
        <v>#NUM!</v>
      </c>
      <c r="CU14" s="53">
        <f>COUNTA(CU5:CU12)</f>
        <v>0</v>
      </c>
      <c r="CV14" s="53" t="e">
        <f>MEDIAN(CV5:CV12)</f>
        <v>#NUM!</v>
      </c>
      <c r="CW14" s="53" t="e">
        <f>MEDIAN(CW5:CW12)</f>
        <v>#NUM!</v>
      </c>
      <c r="CX14" s="52">
        <f t="shared" si="39"/>
        <v>0</v>
      </c>
      <c r="CY14" s="52">
        <f t="shared" si="39"/>
        <v>0</v>
      </c>
      <c r="CZ14" s="53" t="e">
        <f>MEDIAN(CZ5:CZ12)</f>
        <v>#NUM!</v>
      </c>
      <c r="DA14" s="52">
        <f t="shared" si="39"/>
        <v>0</v>
      </c>
      <c r="DB14" s="53" t="e">
        <f>MEDIAN(DB5:DB12)</f>
        <v>#NUM!</v>
      </c>
      <c r="DC14" s="52">
        <f t="shared" si="39"/>
        <v>0</v>
      </c>
      <c r="DD14" s="53" t="e">
        <f>MEDIAN(DD5:DD12)</f>
        <v>#NUM!</v>
      </c>
      <c r="DE14" s="52">
        <f>COUNTA(DE5:DE12)</f>
        <v>0</v>
      </c>
      <c r="DF14" s="53" t="e">
        <f>MEDIAN(DF5:DF12)</f>
        <v>#NUM!</v>
      </c>
      <c r="DG14" s="52">
        <f>COUNTA(DG5:DG12)</f>
        <v>0</v>
      </c>
      <c r="DH14" s="4"/>
      <c r="DI14" s="4"/>
      <c r="DJ14" s="4"/>
      <c r="DK14" s="52">
        <f>COUNTA(DK5:DK12)</f>
        <v>0</v>
      </c>
      <c r="DL14" s="61"/>
      <c r="DM14" s="61"/>
      <c r="DN14" s="61"/>
      <c r="DO14" s="53">
        <f>SUM(DO5:DO12)</f>
        <v>0</v>
      </c>
      <c r="DP14" s="53">
        <f t="shared" ref="DP14:DT14" si="44">SUM(DP5:DP12)</f>
        <v>0</v>
      </c>
      <c r="DQ14" s="53">
        <f t="shared" si="44"/>
        <v>0</v>
      </c>
      <c r="DR14" s="53">
        <f t="shared" si="44"/>
        <v>0</v>
      </c>
      <c r="DS14" s="53">
        <f t="shared" si="44"/>
        <v>0</v>
      </c>
      <c r="DT14" s="53">
        <f t="shared" si="44"/>
        <v>0</v>
      </c>
      <c r="DU14" s="151"/>
      <c r="DV14" s="52">
        <f>COUNTA(DW4:DW12)</f>
        <v>0</v>
      </c>
      <c r="DW14" s="52">
        <f>COUNTA(#REF!)</f>
        <v>1</v>
      </c>
      <c r="DX14" s="52">
        <f>SUM(DX5:DX12)</f>
        <v>0</v>
      </c>
      <c r="DY14" s="52" t="e">
        <f>MEDIAN(DY5:DY12)</f>
        <v>#NUM!</v>
      </c>
      <c r="DZ14" s="52" t="e">
        <f>MEDIAN(DZ5:DZ12)</f>
        <v>#NUM!</v>
      </c>
      <c r="EA14" s="4"/>
      <c r="EB14" s="52">
        <f>SUM(EB5:EB12)</f>
        <v>0</v>
      </c>
      <c r="EC14" s="52">
        <f t="shared" ref="EC14:EE14" si="45">SUM(EC5:EC12)</f>
        <v>0</v>
      </c>
      <c r="ED14" s="52">
        <f t="shared" si="45"/>
        <v>0</v>
      </c>
      <c r="EE14" s="52">
        <f t="shared" si="45"/>
        <v>0</v>
      </c>
      <c r="EF14" s="4"/>
      <c r="EG14" s="4"/>
      <c r="EH14" s="52">
        <f t="shared" ref="EH14" si="46">SUM(EH5:EH12)</f>
        <v>0</v>
      </c>
      <c r="EI14" s="52">
        <f t="shared" ref="EI14:EK14" si="47">SUM(EI5:EI12)</f>
        <v>0</v>
      </c>
      <c r="EJ14" s="52">
        <f t="shared" si="47"/>
        <v>0</v>
      </c>
      <c r="EK14" s="52">
        <f t="shared" si="47"/>
        <v>0</v>
      </c>
      <c r="EL14" s="4"/>
      <c r="EM14" s="52">
        <f>COUNTA(EM4:EM12)</f>
        <v>0</v>
      </c>
      <c r="EN14" s="52">
        <f>COUNTA(EN4:EN12)</f>
        <v>0</v>
      </c>
      <c r="EO14" s="4"/>
      <c r="EP14" s="4"/>
      <c r="EQ14" s="4"/>
      <c r="ER14" s="4"/>
      <c r="ES14" s="53">
        <f>SUM(ES5:ES12)</f>
        <v>0</v>
      </c>
      <c r="ET14" s="53">
        <f t="shared" ref="ET14:EV14" si="48">SUM(ET5:ET12)</f>
        <v>0</v>
      </c>
      <c r="EU14" s="53">
        <f t="shared" si="48"/>
        <v>0</v>
      </c>
      <c r="EV14" s="53">
        <f t="shared" si="48"/>
        <v>0</v>
      </c>
      <c r="EW14" s="4"/>
      <c r="EX14" s="4"/>
      <c r="EY14" s="53">
        <f>MEDIAN(EY5:EY12)</f>
        <v>0</v>
      </c>
      <c r="EZ14" s="53">
        <f>MEDIAN(EZ5:EZ12)</f>
        <v>0</v>
      </c>
      <c r="FA14" s="52">
        <f t="shared" ref="FA14:FH14" si="49">SUM(FA5:FA12)</f>
        <v>0</v>
      </c>
      <c r="FB14" s="52">
        <f t="shared" si="49"/>
        <v>0</v>
      </c>
      <c r="FC14" s="52">
        <f t="shared" si="49"/>
        <v>0</v>
      </c>
      <c r="FD14" s="52">
        <f t="shared" si="49"/>
        <v>0</v>
      </c>
      <c r="FE14" s="52">
        <f t="shared" si="49"/>
        <v>0</v>
      </c>
      <c r="FF14" s="52">
        <f t="shared" si="49"/>
        <v>0</v>
      </c>
      <c r="FG14" s="52">
        <f t="shared" si="49"/>
        <v>0</v>
      </c>
      <c r="FH14" s="52">
        <f t="shared" si="49"/>
        <v>0</v>
      </c>
      <c r="FI14" s="52">
        <f t="shared" ref="FI14:FL14" si="50">SUM(FI5:FI12)</f>
        <v>0</v>
      </c>
      <c r="FJ14" s="52">
        <f t="shared" si="50"/>
        <v>0</v>
      </c>
      <c r="FK14" s="52">
        <f t="shared" si="50"/>
        <v>0</v>
      </c>
      <c r="FL14" s="52">
        <f t="shared" si="50"/>
        <v>0</v>
      </c>
      <c r="FM14" s="52">
        <f>SUM(FM5:FM12)</f>
        <v>0</v>
      </c>
      <c r="FN14" s="52">
        <f t="shared" ref="FN14:FO14" si="51">SUM(FN5:FN12)</f>
        <v>0</v>
      </c>
      <c r="FO14" s="52">
        <f t="shared" si="51"/>
        <v>0</v>
      </c>
      <c r="FP14" s="52">
        <f>SUM(FP5:FP12)</f>
        <v>0</v>
      </c>
      <c r="FQ14" s="52">
        <f>SUM(FQ5:FQ12)</f>
        <v>0</v>
      </c>
      <c r="FR14" s="52">
        <f t="shared" ref="FR14:FS14" si="52">SUM(FR5:FR12)</f>
        <v>0</v>
      </c>
      <c r="FS14" s="52">
        <f t="shared" si="52"/>
        <v>0</v>
      </c>
      <c r="FT14" s="52">
        <f>SUM(FT5:FT12)</f>
        <v>0</v>
      </c>
      <c r="FU14" s="4"/>
      <c r="FV14" s="4"/>
      <c r="FW14" s="52">
        <f>SUM(FW5:FW12)</f>
        <v>0</v>
      </c>
      <c r="FX14" s="4"/>
      <c r="FY14" s="4"/>
      <c r="FZ14" s="4"/>
      <c r="GA14" s="4"/>
      <c r="GB14" s="52">
        <f>SUM(GB5:GB12)</f>
        <v>0</v>
      </c>
      <c r="GC14" s="4"/>
      <c r="GD14" s="4"/>
      <c r="GE14" s="52">
        <f>SUM(GE5:GE12)</f>
        <v>0</v>
      </c>
      <c r="GF14" s="4"/>
      <c r="GG14" s="4"/>
      <c r="GH14" s="52">
        <f>SUM(GH5:GH12)</f>
        <v>0</v>
      </c>
      <c r="GI14" s="4"/>
      <c r="GJ14" s="4"/>
      <c r="GK14" s="52">
        <f>SUM(GK5:GK12)</f>
        <v>0</v>
      </c>
      <c r="GL14" s="4"/>
      <c r="GM14" s="4"/>
      <c r="GN14" s="4"/>
      <c r="GO14" s="52">
        <f>SUM(GO5:GO12)</f>
        <v>0</v>
      </c>
      <c r="GQ14" s="52">
        <f>SUM(GQ5:GQ12)</f>
        <v>0</v>
      </c>
      <c r="GR14" s="4"/>
      <c r="GS14" s="4"/>
      <c r="GT14" s="52">
        <f>SUM(GT5:GT12)</f>
        <v>0</v>
      </c>
      <c r="GU14" s="4"/>
      <c r="GV14" s="4"/>
      <c r="GW14" s="52">
        <f>SUM(GW5:GW12)</f>
        <v>0</v>
      </c>
      <c r="GX14" s="52">
        <f>SUM(GX5:GX12)</f>
        <v>0</v>
      </c>
      <c r="GY14" s="52">
        <f>SUM(GY5:GY12)</f>
        <v>0</v>
      </c>
      <c r="GZ14" s="4"/>
      <c r="HA14" s="4"/>
      <c r="HB14" s="52">
        <f>SUM(HB5:HB12)</f>
        <v>0</v>
      </c>
      <c r="HC14" s="4"/>
      <c r="HD14" s="4"/>
      <c r="HE14" s="4"/>
      <c r="HF14" s="52">
        <f>SUM(HF5:HF12)</f>
        <v>0</v>
      </c>
      <c r="HG14" s="4"/>
      <c r="HH14" s="4"/>
      <c r="HI14" s="4"/>
      <c r="HJ14" s="52">
        <f>SUM(HJ5:HJ12)</f>
        <v>0</v>
      </c>
      <c r="HK14" s="52">
        <f t="shared" ref="HK14:HQ14" si="53">SUM(HK5:HK12)</f>
        <v>0</v>
      </c>
      <c r="HL14" s="52">
        <f t="shared" si="53"/>
        <v>0</v>
      </c>
      <c r="HM14" s="52">
        <f t="shared" si="53"/>
        <v>0</v>
      </c>
      <c r="HN14" s="52">
        <f t="shared" si="53"/>
        <v>0</v>
      </c>
      <c r="HO14" s="52">
        <f t="shared" si="53"/>
        <v>0</v>
      </c>
      <c r="HP14" s="52">
        <f t="shared" si="53"/>
        <v>0</v>
      </c>
      <c r="HQ14" s="52">
        <f t="shared" si="53"/>
        <v>0</v>
      </c>
      <c r="HR14" s="52">
        <f>SUM(HR5:HR12)</f>
        <v>0</v>
      </c>
      <c r="HS14" s="52">
        <f t="shared" ref="HS14:HY14" si="54">SUM(HS5:HS12)</f>
        <v>0</v>
      </c>
      <c r="HT14" s="52">
        <f t="shared" si="54"/>
        <v>0</v>
      </c>
      <c r="HU14" s="52">
        <f t="shared" si="54"/>
        <v>0</v>
      </c>
      <c r="HV14" s="52">
        <f t="shared" si="54"/>
        <v>0</v>
      </c>
      <c r="HW14" s="52">
        <f t="shared" si="54"/>
        <v>0</v>
      </c>
      <c r="HX14" s="52">
        <f t="shared" si="54"/>
        <v>0</v>
      </c>
      <c r="HY14" s="52">
        <f t="shared" si="54"/>
        <v>0</v>
      </c>
      <c r="HZ14" s="52">
        <f>SUM(HZ5:HZ12)</f>
        <v>0</v>
      </c>
      <c r="IA14" s="4"/>
      <c r="IB14" s="4"/>
      <c r="IC14" s="52">
        <f>SUM(IC5:IC12)</f>
        <v>0</v>
      </c>
      <c r="ID14" s="4"/>
      <c r="IE14" s="4"/>
      <c r="IF14" s="52">
        <f>SUM(IF5:IF12)</f>
        <v>0</v>
      </c>
      <c r="IG14" s="52">
        <f>SUM(IG5:IG12)</f>
        <v>0</v>
      </c>
      <c r="IH14" s="52">
        <f t="shared" ref="IH14" si="55">SUM(IH5:IH12)</f>
        <v>0</v>
      </c>
      <c r="II14" s="52">
        <f>SUM(II5:II12)</f>
        <v>0</v>
      </c>
      <c r="IJ14" s="52">
        <f>SUM(IJ5:IJ12)</f>
        <v>0</v>
      </c>
      <c r="IK14" s="52">
        <f t="shared" ref="IK14" si="56">SUM(IK5:IK12)</f>
        <v>0</v>
      </c>
      <c r="IL14" s="52">
        <f>SUM(IL5:IL12)</f>
        <v>0</v>
      </c>
      <c r="IM14" s="52">
        <f>SUM(IM5:IM12)</f>
        <v>0</v>
      </c>
      <c r="IN14" s="52">
        <f t="shared" ref="IN14" si="57">SUM(IN5:IN12)</f>
        <v>0</v>
      </c>
      <c r="IO14" s="52">
        <f>SUM(IO5:IO12)</f>
        <v>0</v>
      </c>
      <c r="IP14" s="52">
        <f>SUM(IP5:IP12)</f>
        <v>0</v>
      </c>
      <c r="IQ14" s="52">
        <f t="shared" ref="IQ14:IT14" si="58">SUM(IQ5:IQ12)</f>
        <v>0</v>
      </c>
      <c r="IR14" s="52">
        <f t="shared" si="58"/>
        <v>0</v>
      </c>
      <c r="IS14" s="52">
        <f t="shared" si="58"/>
        <v>0</v>
      </c>
      <c r="IT14" s="52">
        <f t="shared" si="58"/>
        <v>0</v>
      </c>
      <c r="IU14" s="4"/>
      <c r="IV14" s="4"/>
      <c r="IW14" s="4"/>
      <c r="IX14" s="52">
        <f>SUM(IX5:IX12)</f>
        <v>0</v>
      </c>
      <c r="JA14" s="52">
        <f>SUM(JA5:JA12)</f>
        <v>0</v>
      </c>
      <c r="JB14" s="4"/>
      <c r="JC14" s="4"/>
      <c r="JD14" s="52">
        <f>SUM(JD5:JD12)</f>
        <v>0</v>
      </c>
      <c r="JE14" s="52">
        <f t="shared" ref="JE14:JP14" si="59">SUM(JE5:JE12)</f>
        <v>0</v>
      </c>
      <c r="JF14" s="52">
        <f t="shared" si="59"/>
        <v>0</v>
      </c>
      <c r="JG14" s="52">
        <f t="shared" si="59"/>
        <v>0</v>
      </c>
      <c r="JH14" s="52">
        <f t="shared" si="59"/>
        <v>0</v>
      </c>
      <c r="JI14" s="52">
        <f t="shared" si="59"/>
        <v>0</v>
      </c>
      <c r="JJ14" s="52">
        <f t="shared" si="59"/>
        <v>0</v>
      </c>
      <c r="JK14" s="52">
        <f t="shared" si="59"/>
        <v>0</v>
      </c>
      <c r="JL14" s="52">
        <f t="shared" si="59"/>
        <v>0</v>
      </c>
      <c r="JM14" s="52">
        <f t="shared" si="59"/>
        <v>0</v>
      </c>
      <c r="JN14" s="4"/>
      <c r="JO14" s="4"/>
      <c r="JP14" s="52">
        <f t="shared" si="59"/>
        <v>0</v>
      </c>
      <c r="JQ14" s="4"/>
      <c r="JR14" s="52" t="e">
        <f>MEDIAN(JR5:JR12)</f>
        <v>#NUM!</v>
      </c>
      <c r="JS14" s="52">
        <f>SUM(JS5:JS12)</f>
        <v>0</v>
      </c>
      <c r="JT14" s="4"/>
      <c r="JU14" s="4"/>
      <c r="JV14" s="52">
        <f>SUM(JV5:JV12)</f>
        <v>0</v>
      </c>
      <c r="JW14" s="52">
        <f>SUM(JW5:JW12)</f>
        <v>0</v>
      </c>
      <c r="JX14" s="52">
        <f>SUM(JX5:JX12)</f>
        <v>0</v>
      </c>
      <c r="JY14" s="4"/>
      <c r="JZ14" s="52">
        <f t="shared" ref="JZ14" si="60">SUM(JZ5:JZ12)</f>
        <v>0</v>
      </c>
      <c r="KA14" s="4"/>
      <c r="KB14" s="52">
        <f>SUM(KB5:KB12)</f>
        <v>0</v>
      </c>
      <c r="KC14" s="4"/>
      <c r="KD14" s="4"/>
      <c r="KE14" s="4"/>
      <c r="KF14" s="52">
        <f>SUM(KF5:KF12)</f>
        <v>0</v>
      </c>
      <c r="KH14" s="52">
        <f>SUM(KH5:KH12)</f>
        <v>0</v>
      </c>
      <c r="KI14" s="4"/>
      <c r="KJ14" s="4"/>
      <c r="KK14" s="52">
        <f>SUM(KK5:KK12)</f>
        <v>0</v>
      </c>
      <c r="KL14" s="52">
        <f t="shared" ref="KL14:KU14" si="61">SUM(KL5:KL12)</f>
        <v>0</v>
      </c>
      <c r="KM14" s="52">
        <f t="shared" si="61"/>
        <v>0</v>
      </c>
      <c r="KN14" s="52">
        <v>1</v>
      </c>
      <c r="KO14" s="52">
        <f t="shared" si="61"/>
        <v>0</v>
      </c>
      <c r="KP14" s="52">
        <f>SUM(KP5:KP13)</f>
        <v>0</v>
      </c>
      <c r="KQ14" s="52">
        <f t="shared" si="61"/>
        <v>0</v>
      </c>
      <c r="KR14" s="52">
        <f t="shared" si="61"/>
        <v>0</v>
      </c>
      <c r="KS14" s="52">
        <f>SUM(KS5:KS12)</f>
        <v>0</v>
      </c>
      <c r="KT14" s="52">
        <f t="shared" si="61"/>
        <v>0</v>
      </c>
      <c r="KU14" s="52">
        <f t="shared" si="61"/>
        <v>0</v>
      </c>
      <c r="KV14" s="52">
        <f>SUM(KV5:KV12)</f>
        <v>0</v>
      </c>
      <c r="KW14" s="4"/>
      <c r="KX14" s="52">
        <f>SUM(KX5:KX12)</f>
        <v>0</v>
      </c>
      <c r="KY14" s="4"/>
      <c r="KZ14" s="4"/>
      <c r="LA14" s="52">
        <f>COUNTA(LA4:LA12)</f>
        <v>0</v>
      </c>
      <c r="LB14" s="52">
        <f>COUNTA(LB4:LB12)</f>
        <v>0</v>
      </c>
      <c r="LC14" s="4"/>
      <c r="LD14" s="4"/>
      <c r="LE14" s="4"/>
      <c r="LF14" s="4"/>
      <c r="LG14" s="4"/>
      <c r="LH14" s="4"/>
      <c r="LI14" s="4"/>
      <c r="LJ14" s="4"/>
      <c r="LK14" s="52">
        <f>SUM(LK5:LK12)</f>
        <v>0</v>
      </c>
      <c r="LL14" s="54" t="s">
        <v>103</v>
      </c>
      <c r="LM14" s="54" t="s">
        <v>103</v>
      </c>
      <c r="LN14" s="54" t="s">
        <v>103</v>
      </c>
      <c r="LO14" s="54" t="s">
        <v>103</v>
      </c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</row>
    <row r="15" spans="1:356" s="52" customFormat="1" x14ac:dyDescent="0.25">
      <c r="A15" s="41"/>
      <c r="B15" s="41"/>
      <c r="D15" s="4"/>
      <c r="E15" s="4"/>
      <c r="F15" s="4"/>
      <c r="G15" s="4"/>
      <c r="I15" s="58" t="e">
        <f>I14/$C$14</f>
        <v>#DIV/0!</v>
      </c>
      <c r="J15" s="58" t="e">
        <f>J14/$C$14</f>
        <v>#DIV/0!</v>
      </c>
      <c r="K15" s="41"/>
      <c r="L15" s="58"/>
      <c r="M15" s="58" t="e">
        <f t="shared" ref="M15" si="62">M14/$C$14</f>
        <v>#DIV/0!</v>
      </c>
      <c r="N15" s="41"/>
      <c r="O15" s="41"/>
      <c r="P15" s="41"/>
      <c r="Q15" s="58" t="e">
        <f>Q14/$M$14</f>
        <v>#DIV/0!</v>
      </c>
      <c r="R15" s="58" t="e">
        <f t="shared" ref="R15:S15" si="63">R14/$M$14</f>
        <v>#DIV/0!</v>
      </c>
      <c r="S15" s="58" t="e">
        <f t="shared" si="63"/>
        <v>#DIV/0!</v>
      </c>
      <c r="T15" s="4"/>
      <c r="U15" s="59" t="e">
        <f>U14/$C$14</f>
        <v>#DIV/0!</v>
      </c>
      <c r="V15" s="41"/>
      <c r="W15" s="41"/>
      <c r="X15" s="41"/>
      <c r="Y15" s="41"/>
      <c r="Z15" s="41"/>
      <c r="AA15" s="58"/>
      <c r="AB15" s="60" t="e">
        <f>AB14/$C$14</f>
        <v>#DIV/0!</v>
      </c>
      <c r="AC15" s="60" t="e">
        <f t="shared" ref="AC15:AD15" si="64">AC14/$C$14</f>
        <v>#DIV/0!</v>
      </c>
      <c r="AD15" s="60" t="e">
        <f t="shared" si="64"/>
        <v>#DIV/0!</v>
      </c>
      <c r="AE15" s="58" t="e">
        <f t="shared" ref="AE15" si="65">AE14/$C$14</f>
        <v>#DIV/0!</v>
      </c>
      <c r="AF15" s="58" t="e">
        <f t="shared" ref="AF15" si="66">AF14/$C$14</f>
        <v>#DIV/0!</v>
      </c>
      <c r="AG15" s="58" t="e">
        <f t="shared" ref="AG15" si="67">AG14/$C$14</f>
        <v>#DIV/0!</v>
      </c>
      <c r="AH15" s="58" t="e">
        <f t="shared" ref="AH15:DE15" si="68">AH14/$C$14</f>
        <v>#DIV/0!</v>
      </c>
      <c r="AI15" s="58" t="e">
        <f t="shared" ref="AI15:AT15" si="69">AI14/$C$14</f>
        <v>#DIV/0!</v>
      </c>
      <c r="AJ15" s="58" t="e">
        <f t="shared" si="69"/>
        <v>#DIV/0!</v>
      </c>
      <c r="AK15" s="58" t="e">
        <f t="shared" si="69"/>
        <v>#DIV/0!</v>
      </c>
      <c r="AL15" s="58" t="e">
        <f t="shared" si="69"/>
        <v>#DIV/0!</v>
      </c>
      <c r="AM15" s="58" t="e">
        <f t="shared" si="69"/>
        <v>#DIV/0!</v>
      </c>
      <c r="AN15" s="58" t="e">
        <f t="shared" si="69"/>
        <v>#DIV/0!</v>
      </c>
      <c r="AO15" s="58" t="e">
        <f t="shared" si="69"/>
        <v>#DIV/0!</v>
      </c>
      <c r="AP15" s="58" t="e">
        <f t="shared" si="69"/>
        <v>#DIV/0!</v>
      </c>
      <c r="AQ15" s="58" t="e">
        <f t="shared" si="69"/>
        <v>#DIV/0!</v>
      </c>
      <c r="AR15" s="58" t="e">
        <f t="shared" si="69"/>
        <v>#DIV/0!</v>
      </c>
      <c r="AS15" s="58" t="e">
        <f t="shared" si="69"/>
        <v>#DIV/0!</v>
      </c>
      <c r="AT15" s="58" t="e">
        <f t="shared" si="69"/>
        <v>#DIV/0!</v>
      </c>
      <c r="AU15" s="41"/>
      <c r="AV15" s="58" t="e">
        <f t="shared" si="68"/>
        <v>#DIV/0!</v>
      </c>
      <c r="AW15" s="58" t="e">
        <f t="shared" si="68"/>
        <v>#DIV/0!</v>
      </c>
      <c r="AX15" s="58" t="e">
        <f t="shared" si="68"/>
        <v>#DIV/0!</v>
      </c>
      <c r="AY15" s="58" t="e">
        <f t="shared" si="68"/>
        <v>#DIV/0!</v>
      </c>
      <c r="AZ15" s="58" t="e">
        <f t="shared" si="68"/>
        <v>#DIV/0!</v>
      </c>
      <c r="BA15" s="58" t="e">
        <f t="shared" si="68"/>
        <v>#DIV/0!</v>
      </c>
      <c r="BB15" s="58" t="e">
        <f>BB14/$C$14</f>
        <v>#DIV/0!</v>
      </c>
      <c r="BC15" s="41"/>
      <c r="BD15" s="41"/>
      <c r="BE15" s="58" t="e">
        <f>BE14/$C$14</f>
        <v>#DIV/0!</v>
      </c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58" t="e">
        <f>BV14/$C$14</f>
        <v>#DIV/0!</v>
      </c>
      <c r="BW15" s="58" t="e">
        <f>BW14/$C$14</f>
        <v>#DIV/0!</v>
      </c>
      <c r="BX15" s="41"/>
      <c r="BY15" s="41"/>
      <c r="BZ15" s="58" t="e">
        <f>BZ14/$C$14</f>
        <v>#DIV/0!</v>
      </c>
      <c r="CA15" s="41"/>
      <c r="CB15" s="41"/>
      <c r="CC15" s="58" t="e">
        <f>CC14/$C$14</f>
        <v>#DIV/0!</v>
      </c>
      <c r="CD15" s="41"/>
      <c r="CE15" s="41"/>
      <c r="CF15" s="58" t="e">
        <f>CF14/$C$14</f>
        <v>#DIV/0!</v>
      </c>
      <c r="CG15" s="41"/>
      <c r="CH15" s="41"/>
      <c r="CI15" s="58" t="e">
        <f>CI14/$C$14</f>
        <v>#DIV/0!</v>
      </c>
      <c r="CJ15" s="41"/>
      <c r="CK15" s="41"/>
      <c r="CL15" s="58" t="e">
        <f>CL14/$C$14</f>
        <v>#DIV/0!</v>
      </c>
      <c r="CM15" s="41"/>
      <c r="CN15" s="41"/>
      <c r="CO15" s="58" t="e">
        <f>CO14/$C$14</f>
        <v>#DIV/0!</v>
      </c>
      <c r="CP15" s="41"/>
      <c r="CQ15" s="41"/>
      <c r="CR15" s="58" t="e">
        <f>CR14/$C$14</f>
        <v>#DIV/0!</v>
      </c>
      <c r="CS15" s="41"/>
      <c r="CT15" s="41"/>
      <c r="CU15" s="58" t="e">
        <f>CU14/$C$14</f>
        <v>#DIV/0!</v>
      </c>
      <c r="CV15" s="41"/>
      <c r="CW15" s="41"/>
      <c r="CX15" s="58" t="e">
        <f t="shared" si="68"/>
        <v>#DIV/0!</v>
      </c>
      <c r="CY15" s="58" t="e">
        <f t="shared" si="68"/>
        <v>#DIV/0!</v>
      </c>
      <c r="CZ15" s="41"/>
      <c r="DA15" s="58" t="e">
        <f t="shared" si="68"/>
        <v>#DIV/0!</v>
      </c>
      <c r="DB15" s="41"/>
      <c r="DC15" s="58" t="e">
        <f t="shared" si="68"/>
        <v>#DIV/0!</v>
      </c>
      <c r="DD15" s="41"/>
      <c r="DE15" s="58" t="e">
        <f t="shared" si="68"/>
        <v>#DIV/0!</v>
      </c>
      <c r="DF15" s="41"/>
      <c r="DG15" s="41"/>
      <c r="DH15" s="41"/>
      <c r="DI15" s="41"/>
      <c r="DJ15" s="41"/>
      <c r="DL15" s="61"/>
      <c r="DM15" s="61"/>
      <c r="DN15" s="61"/>
      <c r="DO15" s="58" t="e">
        <f>DO14/$M$14</f>
        <v>#DIV/0!</v>
      </c>
      <c r="DP15" s="58" t="e">
        <f t="shared" ref="DP15:DQ15" si="70">DP14/$M$14</f>
        <v>#DIV/0!</v>
      </c>
      <c r="DQ15" s="58" t="e">
        <f t="shared" si="70"/>
        <v>#DIV/0!</v>
      </c>
      <c r="DR15" s="58" t="e">
        <f>DR14/$M$14</f>
        <v>#DIV/0!</v>
      </c>
      <c r="DS15" s="58" t="e">
        <f t="shared" ref="DS15:DT15" si="71">DS14/$M$14</f>
        <v>#DIV/0!</v>
      </c>
      <c r="DT15" s="58" t="e">
        <f t="shared" si="71"/>
        <v>#DIV/0!</v>
      </c>
      <c r="DU15" s="151"/>
      <c r="DV15" s="58" t="e">
        <f t="shared" ref="DV15:DW15" si="72">DV14/$C$14</f>
        <v>#DIV/0!</v>
      </c>
      <c r="DW15" s="58" t="e">
        <f t="shared" si="72"/>
        <v>#DIV/0!</v>
      </c>
      <c r="DX15" s="58" t="e">
        <f>DX14/$C$14</f>
        <v>#DIV/0!</v>
      </c>
      <c r="DY15" s="58"/>
      <c r="DZ15" s="58"/>
      <c r="EA15" s="41"/>
      <c r="EB15" s="58" t="e">
        <f>EB14/$C$14</f>
        <v>#DIV/0!</v>
      </c>
      <c r="EC15" s="58" t="e">
        <f>EC14/$C$14</f>
        <v>#DIV/0!</v>
      </c>
      <c r="ED15" s="58" t="e">
        <f t="shared" ref="ED15:EE15" si="73">ED14/$C$14</f>
        <v>#DIV/0!</v>
      </c>
      <c r="EE15" s="58" t="e">
        <f t="shared" si="73"/>
        <v>#DIV/0!</v>
      </c>
      <c r="EF15" s="41"/>
      <c r="EG15" s="41"/>
      <c r="EH15" s="58" t="e">
        <f t="shared" ref="EH15" si="74">EH14/$C$14</f>
        <v>#DIV/0!</v>
      </c>
      <c r="EI15" s="58" t="e">
        <f t="shared" ref="EI15:EK15" si="75">EI14/$C$14</f>
        <v>#DIV/0!</v>
      </c>
      <c r="EJ15" s="58" t="e">
        <f t="shared" si="75"/>
        <v>#DIV/0!</v>
      </c>
      <c r="EK15" s="58" t="e">
        <f t="shared" si="75"/>
        <v>#DIV/0!</v>
      </c>
      <c r="EL15" s="4"/>
      <c r="EM15" s="58" t="e">
        <f>EM14/$C$14</f>
        <v>#DIV/0!</v>
      </c>
      <c r="EN15" s="58" t="e">
        <f>EN14/$C$14</f>
        <v>#DIV/0!</v>
      </c>
      <c r="EO15" s="41"/>
      <c r="EP15" s="41"/>
      <c r="EQ15" s="41"/>
      <c r="ER15" s="41"/>
      <c r="ES15" s="58" t="e">
        <f t="shared" ref="ES15:EU15" si="76">ES14/$C$14</f>
        <v>#DIV/0!</v>
      </c>
      <c r="ET15" s="58"/>
      <c r="EU15" s="58" t="e">
        <f t="shared" si="76"/>
        <v>#DIV/0!</v>
      </c>
      <c r="EV15" s="58"/>
      <c r="EW15" s="41"/>
      <c r="EX15" s="41"/>
      <c r="EY15" s="41"/>
      <c r="EZ15" s="41"/>
      <c r="FA15" s="58" t="e">
        <f t="shared" ref="FA15:JM15" si="77">FA14/$C$14</f>
        <v>#DIV/0!</v>
      </c>
      <c r="FB15" s="58" t="e">
        <f t="shared" si="77"/>
        <v>#DIV/0!</v>
      </c>
      <c r="FC15" s="58" t="e">
        <f t="shared" si="77"/>
        <v>#DIV/0!</v>
      </c>
      <c r="FD15" s="58" t="e">
        <f t="shared" si="77"/>
        <v>#DIV/0!</v>
      </c>
      <c r="FE15" s="58" t="e">
        <f t="shared" si="77"/>
        <v>#DIV/0!</v>
      </c>
      <c r="FF15" s="58" t="e">
        <f t="shared" si="77"/>
        <v>#DIV/0!</v>
      </c>
      <c r="FG15" s="58" t="e">
        <f t="shared" si="77"/>
        <v>#DIV/0!</v>
      </c>
      <c r="FH15" s="58" t="e">
        <f t="shared" si="77"/>
        <v>#DIV/0!</v>
      </c>
      <c r="FI15" s="58" t="e">
        <f t="shared" ref="FI15" si="78">FI14/$C$14</f>
        <v>#DIV/0!</v>
      </c>
      <c r="FJ15" s="58" t="e">
        <f t="shared" ref="FJ15" si="79">FJ14/$C$14</f>
        <v>#DIV/0!</v>
      </c>
      <c r="FK15" s="58" t="e">
        <f t="shared" ref="FK15" si="80">FK14/$C$14</f>
        <v>#DIV/0!</v>
      </c>
      <c r="FL15" s="58" t="e">
        <f t="shared" ref="FL15" si="81">FL14/$C$14</f>
        <v>#DIV/0!</v>
      </c>
      <c r="FM15" s="58" t="e">
        <f t="shared" si="77"/>
        <v>#DIV/0!</v>
      </c>
      <c r="FN15" s="58" t="e">
        <f t="shared" ref="FN15:FO15" si="82">FN14/$C$14</f>
        <v>#DIV/0!</v>
      </c>
      <c r="FO15" s="58" t="e">
        <f t="shared" si="82"/>
        <v>#DIV/0!</v>
      </c>
      <c r="FP15" s="58" t="e">
        <f>FP14/$C$14</f>
        <v>#DIV/0!</v>
      </c>
      <c r="FQ15" s="58" t="e">
        <f>FQ14/$C$14</f>
        <v>#DIV/0!</v>
      </c>
      <c r="FR15" s="58" t="e">
        <f t="shared" ref="FR15:FS15" si="83">FR14/$C$14</f>
        <v>#DIV/0!</v>
      </c>
      <c r="FS15" s="58" t="e">
        <f t="shared" si="83"/>
        <v>#DIV/0!</v>
      </c>
      <c r="FT15" s="58" t="e">
        <f t="shared" si="77"/>
        <v>#DIV/0!</v>
      </c>
      <c r="FU15" s="41"/>
      <c r="FV15" s="41"/>
      <c r="FW15" s="58" t="e">
        <f t="shared" si="77"/>
        <v>#DIV/0!</v>
      </c>
      <c r="FX15" s="41"/>
      <c r="FY15" s="41"/>
      <c r="FZ15" s="41"/>
      <c r="GA15" s="41"/>
      <c r="GB15" s="58" t="e">
        <f t="shared" ref="GB15" si="84">GB14/$C$14</f>
        <v>#DIV/0!</v>
      </c>
      <c r="GC15" s="41"/>
      <c r="GD15" s="41"/>
      <c r="GE15" s="58" t="e">
        <f t="shared" ref="GE15" si="85">GE14/$C$14</f>
        <v>#DIV/0!</v>
      </c>
      <c r="GF15" s="41"/>
      <c r="GG15" s="41"/>
      <c r="GH15" s="58" t="e">
        <f t="shared" ref="GH15" si="86">GH14/$C$14</f>
        <v>#DIV/0!</v>
      </c>
      <c r="GI15" s="41"/>
      <c r="GJ15" s="41"/>
      <c r="GK15" s="58" t="e">
        <f t="shared" ref="GK15" si="87">GK14/$C$14</f>
        <v>#DIV/0!</v>
      </c>
      <c r="GL15" s="41"/>
      <c r="GM15" s="41"/>
      <c r="GN15" s="41"/>
      <c r="GO15" s="58" t="e">
        <f t="shared" ref="GO15:GQ15" si="88">GO14/$C$14</f>
        <v>#DIV/0!</v>
      </c>
      <c r="GP15" s="58"/>
      <c r="GQ15" s="58" t="e">
        <f t="shared" si="88"/>
        <v>#DIV/0!</v>
      </c>
      <c r="GR15" s="41"/>
      <c r="GS15" s="41"/>
      <c r="GT15" s="58" t="e">
        <f t="shared" ref="GT15" si="89">GT14/$C$14</f>
        <v>#DIV/0!</v>
      </c>
      <c r="GU15" s="41"/>
      <c r="GV15" s="41"/>
      <c r="GW15" s="58" t="e">
        <f t="shared" si="77"/>
        <v>#DIV/0!</v>
      </c>
      <c r="GX15" s="58" t="e">
        <f t="shared" si="77"/>
        <v>#DIV/0!</v>
      </c>
      <c r="GY15" s="58" t="e">
        <f t="shared" ref="GY15" si="90">GY14/$C$14</f>
        <v>#DIV/0!</v>
      </c>
      <c r="GZ15" s="41"/>
      <c r="HA15" s="41"/>
      <c r="HB15" s="58" t="e">
        <f t="shared" ref="HB15" si="91">HB14/$C$14</f>
        <v>#DIV/0!</v>
      </c>
      <c r="HC15" s="41"/>
      <c r="HD15" s="41"/>
      <c r="HE15" s="41"/>
      <c r="HF15" s="58" t="e">
        <f>HF14/($C$14-HE14)</f>
        <v>#DIV/0!</v>
      </c>
      <c r="HG15" s="41"/>
      <c r="HH15" s="41"/>
      <c r="HI15" s="41"/>
      <c r="HJ15" s="58" t="e">
        <f t="shared" ref="HJ15" si="92">HJ14/$C$14</f>
        <v>#DIV/0!</v>
      </c>
      <c r="HK15" s="58" t="e">
        <f t="shared" ref="HK15:HL15" si="93">HK14/$C$14</f>
        <v>#DIV/0!</v>
      </c>
      <c r="HL15" s="58" t="e">
        <f t="shared" si="93"/>
        <v>#DIV/0!</v>
      </c>
      <c r="HM15" s="58" t="e">
        <f t="shared" ref="HM15" si="94">HM14/$C$14</f>
        <v>#DIV/0!</v>
      </c>
      <c r="HN15" s="58" t="e">
        <f>HN14/$C$14</f>
        <v>#DIV/0!</v>
      </c>
      <c r="HO15" s="58" t="e">
        <f t="shared" ref="HO15:HP15" si="95">HO14/$C$14</f>
        <v>#DIV/0!</v>
      </c>
      <c r="HP15" s="58" t="e">
        <f t="shared" si="95"/>
        <v>#DIV/0!</v>
      </c>
      <c r="HQ15" s="58" t="e">
        <f>HQ14/$C$14</f>
        <v>#DIV/0!</v>
      </c>
      <c r="HR15" s="58" t="e">
        <f t="shared" ref="HR15:HU15" si="96">HR14/$C$14</f>
        <v>#DIV/0!</v>
      </c>
      <c r="HS15" s="58" t="e">
        <f t="shared" si="96"/>
        <v>#DIV/0!</v>
      </c>
      <c r="HT15" s="58" t="e">
        <f t="shared" si="96"/>
        <v>#DIV/0!</v>
      </c>
      <c r="HU15" s="58" t="e">
        <f t="shared" si="96"/>
        <v>#DIV/0!</v>
      </c>
      <c r="HV15" s="58" t="e">
        <f>HV14/$C$14</f>
        <v>#DIV/0!</v>
      </c>
      <c r="HW15" s="58" t="e">
        <f t="shared" ref="HW15:HX15" si="97">HW14/$C$14</f>
        <v>#DIV/0!</v>
      </c>
      <c r="HX15" s="58" t="e">
        <f t="shared" si="97"/>
        <v>#DIV/0!</v>
      </c>
      <c r="HY15" s="58" t="e">
        <f>HY14/$C$14</f>
        <v>#DIV/0!</v>
      </c>
      <c r="HZ15" s="58" t="e">
        <f t="shared" ref="HZ15" si="98">HZ14/$C$14</f>
        <v>#DIV/0!</v>
      </c>
      <c r="IA15" s="41"/>
      <c r="IB15" s="41"/>
      <c r="IC15" s="58" t="e">
        <f t="shared" ref="IC15" si="99">IC14/$C$14</f>
        <v>#DIV/0!</v>
      </c>
      <c r="ID15" s="41"/>
      <c r="IE15" s="41"/>
      <c r="IF15" s="58" t="e">
        <f>IF14/$C$14</f>
        <v>#DIV/0!</v>
      </c>
      <c r="IG15" s="58" t="e">
        <f>IG14/$C$14</f>
        <v>#DIV/0!</v>
      </c>
      <c r="IH15" s="58" t="e">
        <f t="shared" ref="IH15" si="100">IH14/$C$14</f>
        <v>#DIV/0!</v>
      </c>
      <c r="II15" s="58" t="e">
        <f>II14/$C$14</f>
        <v>#DIV/0!</v>
      </c>
      <c r="IJ15" s="58" t="e">
        <f>IJ14/$C$14</f>
        <v>#DIV/0!</v>
      </c>
      <c r="IK15" s="58" t="e">
        <f t="shared" ref="IK15" si="101">IK14/$C$14</f>
        <v>#DIV/0!</v>
      </c>
      <c r="IL15" s="58" t="e">
        <f>IL14/$C$14</f>
        <v>#DIV/0!</v>
      </c>
      <c r="IM15" s="58" t="e">
        <f>IM14/$C$14</f>
        <v>#DIV/0!</v>
      </c>
      <c r="IN15" s="58" t="e">
        <f t="shared" ref="IN15" si="102">IN14/$C$14</f>
        <v>#DIV/0!</v>
      </c>
      <c r="IO15" s="58" t="e">
        <f>IO14/$C$14</f>
        <v>#DIV/0!</v>
      </c>
      <c r="IP15" s="58" t="e">
        <f>IP14/$C$14</f>
        <v>#DIV/0!</v>
      </c>
      <c r="IQ15" s="58" t="e">
        <f t="shared" ref="IQ15:IT15" si="103">IQ14/$C$14</f>
        <v>#DIV/0!</v>
      </c>
      <c r="IR15" s="58" t="e">
        <f t="shared" si="103"/>
        <v>#DIV/0!</v>
      </c>
      <c r="IS15" s="58" t="e">
        <f t="shared" si="103"/>
        <v>#DIV/0!</v>
      </c>
      <c r="IT15" s="58" t="e">
        <f t="shared" si="103"/>
        <v>#DIV/0!</v>
      </c>
      <c r="IU15" s="41"/>
      <c r="IV15" s="41"/>
      <c r="IW15" s="41"/>
      <c r="IX15" s="58" t="e">
        <f>IX14/$C$14</f>
        <v>#DIV/0!</v>
      </c>
      <c r="IY15" s="58"/>
      <c r="IZ15" s="58"/>
      <c r="JA15" s="58" t="e">
        <f>JA14/$C$14</f>
        <v>#DIV/0!</v>
      </c>
      <c r="JB15" s="41"/>
      <c r="JC15" s="41"/>
      <c r="JD15" s="58" t="e">
        <f>JD14/$C$14</f>
        <v>#DIV/0!</v>
      </c>
      <c r="JE15" s="58" t="e">
        <f t="shared" ref="JE15:JL15" si="104">JE14/$C$14</f>
        <v>#DIV/0!</v>
      </c>
      <c r="JF15" s="58" t="e">
        <f t="shared" si="104"/>
        <v>#DIV/0!</v>
      </c>
      <c r="JG15" s="58" t="e">
        <f t="shared" si="104"/>
        <v>#DIV/0!</v>
      </c>
      <c r="JH15" s="58" t="e">
        <f t="shared" si="104"/>
        <v>#DIV/0!</v>
      </c>
      <c r="JI15" s="58" t="e">
        <f t="shared" si="104"/>
        <v>#DIV/0!</v>
      </c>
      <c r="JJ15" s="58" t="e">
        <f t="shared" si="104"/>
        <v>#DIV/0!</v>
      </c>
      <c r="JK15" s="58" t="e">
        <f t="shared" si="104"/>
        <v>#DIV/0!</v>
      </c>
      <c r="JL15" s="58" t="e">
        <f t="shared" si="104"/>
        <v>#DIV/0!</v>
      </c>
      <c r="JM15" s="58" t="e">
        <f t="shared" si="77"/>
        <v>#DIV/0!</v>
      </c>
      <c r="JN15" s="41"/>
      <c r="JO15" s="41"/>
      <c r="JP15" s="58" t="e">
        <f t="shared" ref="JP15" si="105">JP14/$C$14</f>
        <v>#DIV/0!</v>
      </c>
      <c r="JQ15" s="41"/>
      <c r="JR15" s="58"/>
      <c r="JS15" s="58" t="e">
        <f>JS14/$C$14</f>
        <v>#DIV/0!</v>
      </c>
      <c r="JT15" s="41"/>
      <c r="JU15" s="41"/>
      <c r="JV15" s="58" t="e">
        <f>JV14/$C$14</f>
        <v>#DIV/0!</v>
      </c>
      <c r="JW15" s="58" t="e">
        <f>JW14/$C$14</f>
        <v>#DIV/0!</v>
      </c>
      <c r="JX15" s="58" t="e">
        <f>JX14/$C$14</f>
        <v>#DIV/0!</v>
      </c>
      <c r="JY15" s="41"/>
      <c r="JZ15" s="58" t="e">
        <f t="shared" ref="JZ15" si="106">JZ14/$C$14</f>
        <v>#DIV/0!</v>
      </c>
      <c r="KA15" s="41"/>
      <c r="KB15" s="58" t="e">
        <f>KB14/$C$14</f>
        <v>#DIV/0!</v>
      </c>
      <c r="KC15" s="41"/>
      <c r="KD15" s="41"/>
      <c r="KE15" s="41"/>
      <c r="KF15" s="58" t="e">
        <f>KF14/$C$14</f>
        <v>#DIV/0!</v>
      </c>
      <c r="KG15" s="58"/>
      <c r="KH15" s="58" t="e">
        <f>KH14/$C$14</f>
        <v>#DIV/0!</v>
      </c>
      <c r="KI15" s="41"/>
      <c r="KJ15" s="41"/>
      <c r="KK15" s="58" t="e">
        <f t="shared" ref="KK15:KU15" si="107">KK14/$C$14</f>
        <v>#DIV/0!</v>
      </c>
      <c r="KL15" s="58" t="e">
        <f t="shared" si="107"/>
        <v>#DIV/0!</v>
      </c>
      <c r="KM15" s="58" t="e">
        <f t="shared" si="107"/>
        <v>#DIV/0!</v>
      </c>
      <c r="KN15" s="58" t="e">
        <f t="shared" si="107"/>
        <v>#DIV/0!</v>
      </c>
      <c r="KO15" s="58" t="e">
        <f t="shared" si="107"/>
        <v>#DIV/0!</v>
      </c>
      <c r="KP15" s="58" t="e">
        <f t="shared" ref="KP15" si="108">KP14/$C$14</f>
        <v>#DIV/0!</v>
      </c>
      <c r="KQ15" s="58" t="e">
        <f t="shared" si="107"/>
        <v>#DIV/0!</v>
      </c>
      <c r="KR15" s="58" t="e">
        <f t="shared" si="107"/>
        <v>#DIV/0!</v>
      </c>
      <c r="KS15" s="58" t="e">
        <f t="shared" ref="KS15" si="109">KS14/$C$14</f>
        <v>#DIV/0!</v>
      </c>
      <c r="KT15" s="58" t="e">
        <f t="shared" si="107"/>
        <v>#DIV/0!</v>
      </c>
      <c r="KU15" s="58" t="e">
        <f t="shared" si="107"/>
        <v>#DIV/0!</v>
      </c>
      <c r="KV15" s="58" t="e">
        <f t="shared" ref="KV15:KX15" si="110">KV14/$C$14</f>
        <v>#DIV/0!</v>
      </c>
      <c r="KW15" s="41"/>
      <c r="KX15" s="58" t="e">
        <f t="shared" si="110"/>
        <v>#DIV/0!</v>
      </c>
      <c r="KY15" s="4"/>
      <c r="KZ15" s="4"/>
      <c r="LA15" s="58" t="e">
        <f>LA14/$C$14</f>
        <v>#DIV/0!</v>
      </c>
      <c r="LB15" s="58" t="e">
        <f>LB14/$C$14</f>
        <v>#DIV/0!</v>
      </c>
      <c r="LC15" s="41"/>
      <c r="LD15" s="41"/>
      <c r="LE15" s="41"/>
      <c r="LF15" s="41"/>
      <c r="LG15" s="41"/>
      <c r="LH15" s="41"/>
      <c r="LI15" s="41"/>
      <c r="LJ15" s="41"/>
      <c r="LK15" s="58" t="e">
        <f>LK14/$C$14</f>
        <v>#DIV/0!</v>
      </c>
      <c r="LL15" s="54">
        <f>MEDIAN(LL5:LL12)</f>
        <v>0</v>
      </c>
      <c r="LM15" s="54">
        <f>MEDIAN(LM5:LM12)</f>
        <v>0</v>
      </c>
      <c r="LN15" s="54">
        <f>MEDIAN(LN5:LN12)</f>
        <v>0</v>
      </c>
      <c r="LO15" s="54">
        <f>MEDIAN(LO5:LO12)</f>
        <v>0</v>
      </c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</row>
    <row r="16" spans="1:356" ht="45.75" customHeight="1" x14ac:dyDescent="0.25">
      <c r="A16" s="201" t="s">
        <v>278</v>
      </c>
      <c r="B16" s="201"/>
      <c r="D16" s="152" t="s">
        <v>332</v>
      </c>
      <c r="E16" s="152"/>
      <c r="G16" s="202" t="s">
        <v>279</v>
      </c>
      <c r="H16" s="202"/>
      <c r="I16" s="188" t="str">
        <f>I3</f>
        <v>Sex</v>
      </c>
      <c r="J16" s="188"/>
      <c r="K16" s="2"/>
      <c r="Q16" s="189" t="str">
        <f>P3</f>
        <v>Death Related to CDI</v>
      </c>
      <c r="R16" s="189"/>
      <c r="S16" s="189"/>
      <c r="U16" s="3"/>
      <c r="X16" s="3"/>
      <c r="Y16" s="3"/>
      <c r="AB16" s="189" t="str">
        <f>AB3</f>
        <v>Initial Positive Specimen Collected</v>
      </c>
      <c r="AC16" s="189"/>
      <c r="AD16" s="189"/>
      <c r="AE16" s="189" t="str">
        <f>AE3</f>
        <v>Previous Healthcare Encounters within 6 months</v>
      </c>
      <c r="AF16" s="189"/>
      <c r="AG16" s="189"/>
      <c r="AH16" s="188" t="str">
        <f t="shared" ref="AH16:AY16" si="111">AH3</f>
        <v>Risk for CDI</v>
      </c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V16" s="188" t="str">
        <f t="shared" si="111"/>
        <v>Type of Incident per NHSN</v>
      </c>
      <c r="AW16" s="188"/>
      <c r="AX16" s="188"/>
      <c r="AY16" s="188" t="str">
        <f t="shared" si="111"/>
        <v>Category of Event</v>
      </c>
      <c r="AZ16" s="188"/>
      <c r="BA16" s="188"/>
      <c r="BW16" s="188"/>
      <c r="BX16" s="188"/>
      <c r="BY16" s="188"/>
      <c r="BZ16" s="188"/>
      <c r="CB16" s="188" t="str">
        <f>CC3</f>
        <v>Cephalosporins</v>
      </c>
      <c r="CC16" s="188"/>
      <c r="CD16" s="188"/>
      <c r="CE16" s="188"/>
      <c r="CF16" s="188"/>
      <c r="CH16" s="3"/>
      <c r="CI16" s="3"/>
      <c r="CJ16" s="15"/>
      <c r="CK16" s="3"/>
      <c r="CL16" s="3"/>
      <c r="CM16" s="15"/>
      <c r="CN16" s="188" t="str">
        <f>CX3</f>
        <v>Treatment</v>
      </c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3"/>
      <c r="DK16" s="42">
        <f>(DG14+DK14)</f>
        <v>0</v>
      </c>
      <c r="DO16" s="189" t="str">
        <f>DO3</f>
        <v>Concern about previous abx orders/scrips</v>
      </c>
      <c r="DP16" s="189"/>
      <c r="DQ16" s="189"/>
      <c r="DR16" s="189" t="str">
        <f>DR3</f>
        <v>Concern about previous PPI orders/scrips</v>
      </c>
      <c r="DS16" s="189"/>
      <c r="DT16" s="189"/>
      <c r="DU16" s="30"/>
      <c r="DV16" s="188" t="str">
        <f>DV2</f>
        <v>Pharmacy Conclusions</v>
      </c>
      <c r="DW16" s="188"/>
      <c r="DX16" s="3"/>
      <c r="DY16" s="3"/>
      <c r="DZ16" s="3"/>
      <c r="EB16" s="23"/>
      <c r="EC16" s="189" t="str">
        <f>EC3</f>
        <v>Hospital Sample Conformed to Shape of Container</v>
      </c>
      <c r="ED16" s="189"/>
      <c r="EE16" s="189"/>
      <c r="EF16" s="189"/>
      <c r="EI16" s="189" t="str">
        <f>EI3</f>
        <v>Audits on Conformation</v>
      </c>
      <c r="EJ16" s="189"/>
      <c r="EK16" s="189"/>
      <c r="EL16" s="2"/>
      <c r="EM16" s="188" t="str">
        <f>DX2</f>
        <v>Lab Conclusion</v>
      </c>
      <c r="EN16" s="188"/>
      <c r="FA16" s="2"/>
      <c r="FB16" s="2"/>
      <c r="FC16" s="2"/>
      <c r="FD16" s="2"/>
      <c r="FE16" s="2"/>
      <c r="FF16" s="2"/>
      <c r="FG16" s="2"/>
      <c r="FH16" s="51"/>
      <c r="FI16" s="189"/>
      <c r="FJ16" s="189"/>
      <c r="FK16" s="189"/>
      <c r="FL16" s="189"/>
      <c r="FM16" s="21"/>
      <c r="FO16" s="3"/>
      <c r="FP16" s="3"/>
      <c r="FQ16" s="3"/>
      <c r="FR16" s="49"/>
      <c r="FS16" s="49"/>
      <c r="GW16" s="189" t="str">
        <f t="shared" ref="GW16" si="112">GW3</f>
        <v>Exposure to other's stool</v>
      </c>
      <c r="GX16" s="189"/>
      <c r="HJ16" s="188" t="str">
        <f t="shared" ref="HJ16" si="113">HJ3</f>
        <v>Shared Between Patients</v>
      </c>
      <c r="HK16" s="188"/>
      <c r="HL16" s="188"/>
      <c r="HM16" s="188"/>
      <c r="HN16" s="188"/>
      <c r="HO16" s="188"/>
      <c r="HP16" s="188"/>
      <c r="HQ16" s="188"/>
      <c r="HR16" s="188" t="str">
        <f t="shared" ref="HR16" si="114">HR3</f>
        <v>Assigned to  Patient Room</v>
      </c>
      <c r="HS16" s="188"/>
      <c r="HT16" s="188"/>
      <c r="HU16" s="188"/>
      <c r="HV16" s="188"/>
      <c r="HW16" s="188"/>
      <c r="HX16" s="188"/>
      <c r="HY16" s="188"/>
      <c r="IR16" s="188"/>
      <c r="IS16" s="188"/>
      <c r="IU16" s="2"/>
      <c r="IV16" s="188" t="str">
        <f>IU2</f>
        <v>Nursing  Conclusion</v>
      </c>
      <c r="IW16" s="188"/>
      <c r="IX16" s="23" t="str">
        <f>IX3</f>
        <v>Staff trained to clean room</v>
      </c>
      <c r="IY16" s="23"/>
      <c r="IZ16" s="23"/>
      <c r="JA16" s="23" t="str">
        <f t="shared" ref="JA16" si="115">JA3</f>
        <v>Staff Competency</v>
      </c>
      <c r="JB16" s="23"/>
      <c r="JD16" s="188"/>
      <c r="JE16" s="188"/>
      <c r="JF16" s="188"/>
      <c r="JG16" s="188"/>
      <c r="JH16" s="188"/>
      <c r="JI16" s="188"/>
      <c r="JJ16" s="188"/>
      <c r="JK16" s="188"/>
      <c r="JL16" s="188"/>
      <c r="KJ16" s="23"/>
      <c r="KK16" s="147"/>
      <c r="KL16" s="147"/>
      <c r="KM16" s="147"/>
      <c r="KN16" s="83"/>
      <c r="KO16" s="2"/>
      <c r="KP16" s="2"/>
      <c r="KQ16" s="188" t="str">
        <f>KQ3</f>
        <v>Additional Steps</v>
      </c>
      <c r="KR16" s="188"/>
      <c r="KS16" s="188"/>
      <c r="KT16" s="188"/>
      <c r="KU16" s="188"/>
      <c r="KZ16" s="2"/>
      <c r="LA16" s="189" t="str">
        <f>LA2</f>
        <v>Housekeeping or Env Svc  Conclusion</v>
      </c>
      <c r="LB16" s="189"/>
    </row>
    <row r="17" spans="115:300" ht="35.25" customHeight="1" x14ac:dyDescent="0.25">
      <c r="DK17" s="45" t="e">
        <f>DK14/$C$14</f>
        <v>#DIV/0!</v>
      </c>
      <c r="FE17" s="161"/>
      <c r="FF17" s="161"/>
      <c r="FG17" s="161"/>
      <c r="FH17" s="45"/>
      <c r="FJ17" s="161"/>
      <c r="FK17" s="161"/>
      <c r="FL17" s="161"/>
      <c r="FM17" s="45"/>
      <c r="KN17" s="45"/>
    </row>
  </sheetData>
  <mergeCells count="165">
    <mergeCell ref="LC3:LC4"/>
    <mergeCell ref="LD3:LD4"/>
    <mergeCell ref="LE3:LE4"/>
    <mergeCell ref="A16:B16"/>
    <mergeCell ref="G16:H16"/>
    <mergeCell ref="DX3:EB3"/>
    <mergeCell ref="GE3:GG3"/>
    <mergeCell ref="GB3:GD3"/>
    <mergeCell ref="HE3:HH3"/>
    <mergeCell ref="IV3:IV4"/>
    <mergeCell ref="IW3:IW4"/>
    <mergeCell ref="JR3:JR4"/>
    <mergeCell ref="KQ3:KW3"/>
    <mergeCell ref="I16:J16"/>
    <mergeCell ref="Q16:S16"/>
    <mergeCell ref="AE16:AG16"/>
    <mergeCell ref="AB16:AD16"/>
    <mergeCell ref="BE3:BG3"/>
    <mergeCell ref="BV3:BV4"/>
    <mergeCell ref="BB3:BD3"/>
    <mergeCell ref="EL3:EL4"/>
    <mergeCell ref="LA2:LB2"/>
    <mergeCell ref="KZ3:KZ4"/>
    <mergeCell ref="KK3:KO3"/>
    <mergeCell ref="IU3:IU4"/>
    <mergeCell ref="JD3:JL3"/>
    <mergeCell ref="IX3:IZ3"/>
    <mergeCell ref="KB3:KD3"/>
    <mergeCell ref="JA3:JC3"/>
    <mergeCell ref="JM3:JO3"/>
    <mergeCell ref="KH3:KJ3"/>
    <mergeCell ref="JS3:JU3"/>
    <mergeCell ref="JV3:JX3"/>
    <mergeCell ref="JP3:JQ3"/>
    <mergeCell ref="KE3:KG3"/>
    <mergeCell ref="LA3:LA4"/>
    <mergeCell ref="LB3:LB4"/>
    <mergeCell ref="FT2:GI2"/>
    <mergeCell ref="FW3:FY3"/>
    <mergeCell ref="FM3:FN3"/>
    <mergeCell ref="FZ3:FZ4"/>
    <mergeCell ref="GA3:GA4"/>
    <mergeCell ref="DX1:EN1"/>
    <mergeCell ref="DV16:DW16"/>
    <mergeCell ref="LA16:LB16"/>
    <mergeCell ref="KQ16:KU16"/>
    <mergeCell ref="EC3:EF3"/>
    <mergeCell ref="EI3:EK3"/>
    <mergeCell ref="EC16:EF16"/>
    <mergeCell ref="EI16:EK16"/>
    <mergeCell ref="FQ3:FQ4"/>
    <mergeCell ref="FA3:FH3"/>
    <mergeCell ref="FA2:FP2"/>
    <mergeCell ref="IL3:IN3"/>
    <mergeCell ref="IO3:IQ3"/>
    <mergeCell ref="IR3:IR4"/>
    <mergeCell ref="IS3:IS4"/>
    <mergeCell ref="IT3:IT4"/>
    <mergeCell ref="IR2:IT2"/>
    <mergeCell ref="GW16:GX16"/>
    <mergeCell ref="GW3:GX3"/>
    <mergeCell ref="HR16:HY16"/>
    <mergeCell ref="CB16:CF16"/>
    <mergeCell ref="GJ3:GJ4"/>
    <mergeCell ref="BH3:BS3"/>
    <mergeCell ref="DO3:DQ3"/>
    <mergeCell ref="DR3:DT3"/>
    <mergeCell ref="DO16:DQ16"/>
    <mergeCell ref="DR16:DT16"/>
    <mergeCell ref="DG3:DN3"/>
    <mergeCell ref="DU3:DU4"/>
    <mergeCell ref="A3:A4"/>
    <mergeCell ref="L3:L4"/>
    <mergeCell ref="C3:C4"/>
    <mergeCell ref="HJ3:HQ3"/>
    <mergeCell ref="GK3:GM3"/>
    <mergeCell ref="GQ3:GS3"/>
    <mergeCell ref="GT3:GV3"/>
    <mergeCell ref="FT3:FV3"/>
    <mergeCell ref="EY3:EY4"/>
    <mergeCell ref="EZ3:EZ4"/>
    <mergeCell ref="FI3:FL3"/>
    <mergeCell ref="GY3:HA3"/>
    <mergeCell ref="HB3:HD3"/>
    <mergeCell ref="GO3:GP3"/>
    <mergeCell ref="BW3:CB3"/>
    <mergeCell ref="CC3:CH3"/>
    <mergeCell ref="CX3:DF3"/>
    <mergeCell ref="F3:G3"/>
    <mergeCell ref="H3:H4"/>
    <mergeCell ref="DV3:DV4"/>
    <mergeCell ref="DW3:DW4"/>
    <mergeCell ref="GH3:GI3"/>
    <mergeCell ref="LC2:LK2"/>
    <mergeCell ref="Z3:Z4"/>
    <mergeCell ref="LF3:LK3"/>
    <mergeCell ref="FO3:FP3"/>
    <mergeCell ref="B3:B4"/>
    <mergeCell ref="AV3:AX3"/>
    <mergeCell ref="Y3:Y4"/>
    <mergeCell ref="AY3:BA3"/>
    <mergeCell ref="D3:D4"/>
    <mergeCell ref="U3:W3"/>
    <mergeCell ref="M3:O3"/>
    <mergeCell ref="P3:T3"/>
    <mergeCell ref="AH3:AU3"/>
    <mergeCell ref="AB3:AD3"/>
    <mergeCell ref="GJ2:HI2"/>
    <mergeCell ref="HJ2:HQ2"/>
    <mergeCell ref="HR2:HY2"/>
    <mergeCell ref="HZ2:IQ2"/>
    <mergeCell ref="IU2:IW2"/>
    <mergeCell ref="HZ3:IB3"/>
    <mergeCell ref="IC3:IE3"/>
    <mergeCell ref="HR3:HY3"/>
    <mergeCell ref="IF3:IH3"/>
    <mergeCell ref="II3:IK3"/>
    <mergeCell ref="FE17:FG17"/>
    <mergeCell ref="FJ17:FL17"/>
    <mergeCell ref="X3:X4"/>
    <mergeCell ref="ES3:ET3"/>
    <mergeCell ref="AA3:AA4"/>
    <mergeCell ref="BU3:BU4"/>
    <mergeCell ref="DX2:EN2"/>
    <mergeCell ref="EN3:EN4"/>
    <mergeCell ref="EM3:EM4"/>
    <mergeCell ref="ER3:ER4"/>
    <mergeCell ref="EQ3:EQ4"/>
    <mergeCell ref="EP3:EP4"/>
    <mergeCell ref="EO3:EO4"/>
    <mergeCell ref="EW3:EW4"/>
    <mergeCell ref="EX3:EX4"/>
    <mergeCell ref="EO2:EX2"/>
    <mergeCell ref="EU3:EV3"/>
    <mergeCell ref="AE3:AG3"/>
    <mergeCell ref="BT3:BT4"/>
    <mergeCell ref="BV2:CL2"/>
    <mergeCell ref="DV2:DW2"/>
    <mergeCell ref="BH2:BS2"/>
    <mergeCell ref="CN2:DF2"/>
    <mergeCell ref="DO2:DT2"/>
    <mergeCell ref="IX2:KW2"/>
    <mergeCell ref="JY3:KA3"/>
    <mergeCell ref="KK16:KM16"/>
    <mergeCell ref="KX3:KY3"/>
    <mergeCell ref="EG3:EH3"/>
    <mergeCell ref="DU14:DU15"/>
    <mergeCell ref="D16:E16"/>
    <mergeCell ref="FS3:FS4"/>
    <mergeCell ref="FR3:FR4"/>
    <mergeCell ref="HI3:HI4"/>
    <mergeCell ref="KP3:KP4"/>
    <mergeCell ref="E3:E4"/>
    <mergeCell ref="I3:K3"/>
    <mergeCell ref="JD16:JL16"/>
    <mergeCell ref="IR16:IS16"/>
    <mergeCell ref="IV16:IW16"/>
    <mergeCell ref="CN16:DD16"/>
    <mergeCell ref="EM16:EN16"/>
    <mergeCell ref="HJ16:HQ16"/>
    <mergeCell ref="AH16:AT16"/>
    <mergeCell ref="AV16:AX16"/>
    <mergeCell ref="AY16:BA16"/>
    <mergeCell ref="BW16:BZ16"/>
    <mergeCell ref="FI16:FL16"/>
  </mergeCells>
  <dataValidations count="17">
    <dataValidation type="date" allowBlank="1" showInputMessage="1" showErrorMessage="1" prompt="enter in mm/dd/yyyy format" sqref="A5:D12">
      <formula1>42005</formula1>
      <formula2>47848</formula2>
    </dataValidation>
    <dataValidation type="whole" allowBlank="1" showInputMessage="1" showErrorMessage="1" prompt="If correct, type &quot;1&quot;." sqref="I5:K12 CC5:CC12 LF5:LK12 BZ5:BZ12 M5:S12 AB5:AN12 CF5:CF12 CI5:CI12 U5:W12 CX5:CY12 DA5:DA12 DC5:DC12 DX5:DX12 AQ5:AT12 AV5:BG12 BV5:BW12 EB5:EH12 ES5:EV12 DO5:DT12 KQ5:KY12 FT5:FY12 IX5:JN12 HJ5:IT12 CL5:CL12 CO5:CO12 FA5:FQ12 GB5:GI12 GK5:GM12 GO5:HH12 JS5:KO12">
      <formula1>0</formula1>
      <formula2>1</formula2>
    </dataValidation>
    <dataValidation type="whole" allowBlank="1" showInputMessage="1" showErrorMessage="1" prompt="Enter in years" sqref="L5:L12">
      <formula1>0</formula1>
      <formula2>150</formula2>
    </dataValidation>
    <dataValidation type="date" allowBlank="1" showInputMessage="1" showErrorMessage="1" prompt="mm/dd/yy_x000a_" sqref="Z5:Z12">
      <formula1>42370</formula1>
      <formula2>46022</formula2>
    </dataValidation>
    <dataValidation type="date" allowBlank="1" showInputMessage="1" showErrorMessage="1" prompt="Enter in mm/dd/yyyyy format." sqref="LE5:LE12">
      <formula1>42005</formula1>
      <formula2>47848</formula2>
    </dataValidation>
    <dataValidation allowBlank="1" showInputMessage="1" showErrorMessage="1" prompt="Type summery of the investigation." sqref="LC5:LC12"/>
    <dataValidation allowBlank="1" showInputMessage="1" showErrorMessage="1" prompt="Type actions that will be taken to prevent reoccurance." sqref="LD5:LD12"/>
    <dataValidation type="date" allowBlank="1" showInputMessage="1" showErrorMessage="1" prompt="mm/dd/yy" sqref="X5:Y12 DM5:DN12 BH5:BH12 EA5:EA12 BP5:BP12 BL5:BL12 EW5:EX12 EQ5:EQ12 DI5:DJ12">
      <formula1>42370</formula1>
      <formula2>46022</formula2>
    </dataValidation>
    <dataValidation allowBlank="1" showInputMessage="1" showErrorMessage="1" prompt="List type of surgery" sqref="AO5:AO12"/>
    <dataValidation allowBlank="1" showInputMessage="1" showErrorMessage="1" prompt="List type of procedure" sqref="AP5:AP12"/>
    <dataValidation allowBlank="1" showInputMessage="1" showErrorMessage="1" prompt="List_x000a_" sqref="AU5:AU12"/>
    <dataValidation type="whole" allowBlank="1" showInputMessage="1" showErrorMessage="1" prompt="List total number of Days of Therapy" sqref="CJ5:CK12 CA5:CB12 CD5:CE12 CG5:CH12 DD5:DD12 BX5:BY12 CZ5:CZ12 CV5:CW12 DB5:DB12 CM5:CN12 CP5:CQ12 CS5:CT12 DF5:DF12">
      <formula1>0</formula1>
      <formula2>50000</formula2>
    </dataValidation>
    <dataValidation type="whole" allowBlank="1" showInputMessage="1" showErrorMessage="1" prompt="Enter Total Tests" sqref="DY5:DZ12">
      <formula1>0</formula1>
      <formula2>50</formula2>
    </dataValidation>
    <dataValidation type="time" allowBlank="1" showInputMessage="1" showErrorMessage="1" prompt="Military Time" sqref="ER5:ER12">
      <formula1>0</formula1>
      <formula2>0.996527777777778</formula2>
    </dataValidation>
    <dataValidation allowBlank="1" showInputMessage="1" prompt="Type name of antibiotic" sqref="CR5:CR12 CU5:CU12"/>
    <dataValidation allowBlank="1" showInputMessage="1" sqref="DU5:DW12 KP5:KP12 BT5:BT12"/>
    <dataValidation allowBlank="1" sqref="EO5:EP12"/>
  </dataValidations>
  <pageMargins left="0.25" right="0.25" top="0.75" bottom="0.75" header="0.3" footer="0.3"/>
  <pageSetup paperSize="5" scale="59" orientation="landscape" r:id="rId1"/>
  <colBreaks count="11" manualBreakCount="11">
    <brk id="23" max="15" man="1"/>
    <brk id="47" max="15" man="1"/>
    <brk id="73" max="15" man="1"/>
    <brk id="101" max="15" man="1"/>
    <brk id="127" max="15" man="1"/>
    <brk id="144" max="15" man="1"/>
    <brk id="164" max="15" man="1"/>
    <brk id="198" max="15" man="1"/>
    <brk id="233" max="15" man="1"/>
    <brk id="257" max="15" man="1"/>
    <brk id="323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6"/>
  <sheetViews>
    <sheetView tabSelected="1" view="pageBreakPreview" topLeftCell="A4" zoomScaleNormal="100" zoomScaleSheetLayoutView="100" workbookViewId="0">
      <selection activeCell="C16" sqref="C16"/>
    </sheetView>
  </sheetViews>
  <sheetFormatPr defaultColWidth="9.140625" defaultRowHeight="15.75" x14ac:dyDescent="0.25"/>
  <cols>
    <col min="1" max="1" width="13.42578125" style="86" customWidth="1"/>
    <col min="2" max="6" width="13.28515625" style="86" customWidth="1"/>
    <col min="7" max="7" width="13.28515625" style="84" customWidth="1"/>
    <col min="8" max="10" width="14.28515625" style="84" customWidth="1"/>
    <col min="11" max="13" width="14.28515625" style="86" customWidth="1"/>
    <col min="14" max="16" width="14.85546875" style="86" customWidth="1"/>
    <col min="17" max="17" width="15.7109375" style="86" customWidth="1"/>
    <col min="18" max="19" width="10.7109375" style="84" customWidth="1"/>
    <col min="20" max="32" width="9.140625" style="85"/>
    <col min="33" max="16384" width="9.140625" style="86"/>
  </cols>
  <sheetData>
    <row r="1" spans="1:33" x14ac:dyDescent="0.25">
      <c r="A1" s="222" t="s">
        <v>293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33" s="84" customFormat="1" ht="15" customHeight="1" x14ac:dyDescent="0.25">
      <c r="A2" s="208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3" s="84" customFormat="1" ht="47.25" customHeight="1" x14ac:dyDescent="0.25">
      <c r="A3" s="216" t="s">
        <v>101</v>
      </c>
      <c r="B3" s="216" t="s">
        <v>1</v>
      </c>
      <c r="C3" s="216"/>
      <c r="D3" s="216" t="s">
        <v>4</v>
      </c>
      <c r="E3" s="88" t="s">
        <v>5</v>
      </c>
      <c r="F3" s="88" t="s">
        <v>24</v>
      </c>
      <c r="G3" s="88" t="s">
        <v>25</v>
      </c>
      <c r="H3" s="216" t="s">
        <v>120</v>
      </c>
      <c r="I3" s="216"/>
      <c r="J3" s="216"/>
      <c r="K3" s="216" t="s">
        <v>124</v>
      </c>
      <c r="L3" s="216"/>
      <c r="M3" s="216"/>
      <c r="N3" s="216" t="s">
        <v>36</v>
      </c>
      <c r="O3" s="216"/>
      <c r="P3" s="224"/>
      <c r="Q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3" s="88" customFormat="1" ht="47.25" x14ac:dyDescent="0.25">
      <c r="A4" s="216"/>
      <c r="B4" s="88" t="s">
        <v>3</v>
      </c>
      <c r="C4" s="88" t="s">
        <v>2</v>
      </c>
      <c r="D4" s="216"/>
      <c r="E4" s="88" t="s">
        <v>8</v>
      </c>
      <c r="F4" s="88" t="s">
        <v>8</v>
      </c>
      <c r="G4" s="88" t="s">
        <v>8</v>
      </c>
      <c r="H4" s="88" t="s">
        <v>121</v>
      </c>
      <c r="I4" s="88" t="s">
        <v>122</v>
      </c>
      <c r="J4" s="88" t="s">
        <v>123</v>
      </c>
      <c r="K4" s="88" t="s">
        <v>8</v>
      </c>
      <c r="L4" s="88" t="s">
        <v>6</v>
      </c>
      <c r="M4" s="88" t="s">
        <v>7</v>
      </c>
      <c r="N4" s="88" t="s">
        <v>37</v>
      </c>
      <c r="O4" s="88" t="s">
        <v>38</v>
      </c>
      <c r="P4" s="89" t="s">
        <v>39</v>
      </c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90"/>
    </row>
    <row r="5" spans="1:33" x14ac:dyDescent="0.25">
      <c r="A5" s="91">
        <f>'Data Entry'!C14</f>
        <v>0</v>
      </c>
      <c r="B5" s="91">
        <f>'Data Entry'!I14</f>
        <v>0</v>
      </c>
      <c r="C5" s="91">
        <f>'Data Entry'!J14</f>
        <v>0</v>
      </c>
      <c r="D5" s="91" t="e">
        <f>'Data Entry'!L14</f>
        <v>#NUM!</v>
      </c>
      <c r="E5" s="91">
        <f>'Data Entry'!M14</f>
        <v>0</v>
      </c>
      <c r="F5" s="91">
        <f>'Data Entry'!Q14</f>
        <v>0</v>
      </c>
      <c r="G5" s="91">
        <f>'Data Entry'!U14</f>
        <v>0</v>
      </c>
      <c r="H5" s="91">
        <f>'Data Entry'!AB14</f>
        <v>0</v>
      </c>
      <c r="I5" s="91">
        <f>'Data Entry'!AC14</f>
        <v>0</v>
      </c>
      <c r="J5" s="91">
        <f>'Data Entry'!AD14</f>
        <v>0</v>
      </c>
      <c r="K5" s="91">
        <f>'Data Entry'!AE14</f>
        <v>0</v>
      </c>
      <c r="L5" s="91">
        <f>'Data Entry'!AF14</f>
        <v>0</v>
      </c>
      <c r="M5" s="91">
        <f>'Data Entry'!AG14</f>
        <v>0</v>
      </c>
      <c r="N5" s="91">
        <f>'Data Entry'!AV14</f>
        <v>0</v>
      </c>
      <c r="O5" s="91">
        <f>'Data Entry'!AW14</f>
        <v>0</v>
      </c>
      <c r="P5" s="92">
        <f>'Data Entry'!AX14</f>
        <v>0</v>
      </c>
      <c r="Q5" s="85"/>
      <c r="R5" s="86"/>
      <c r="S5" s="86"/>
    </row>
    <row r="6" spans="1:33" x14ac:dyDescent="0.25">
      <c r="A6" s="85"/>
      <c r="B6" s="93" t="e">
        <f>'Data Entry'!I15</f>
        <v>#DIV/0!</v>
      </c>
      <c r="C6" s="93" t="e">
        <f>'Data Entry'!J15</f>
        <v>#DIV/0!</v>
      </c>
      <c r="D6" s="93" t="s">
        <v>103</v>
      </c>
      <c r="E6" s="93" t="e">
        <f>'Data Entry'!M15</f>
        <v>#DIV/0!</v>
      </c>
      <c r="F6" s="93" t="e">
        <f>'Data Entry'!Q15</f>
        <v>#DIV/0!</v>
      </c>
      <c r="G6" s="93" t="e">
        <f>'Data Entry'!U15</f>
        <v>#DIV/0!</v>
      </c>
      <c r="H6" s="93" t="e">
        <f>'Data Entry'!AB15</f>
        <v>#DIV/0!</v>
      </c>
      <c r="I6" s="93" t="e">
        <f>'Data Entry'!AC15</f>
        <v>#DIV/0!</v>
      </c>
      <c r="J6" s="93" t="e">
        <f>'Data Entry'!AD15</f>
        <v>#DIV/0!</v>
      </c>
      <c r="K6" s="93" t="e">
        <f>'Data Entry'!AE15</f>
        <v>#DIV/0!</v>
      </c>
      <c r="L6" s="93" t="e">
        <f>'Data Entry'!AF15</f>
        <v>#DIV/0!</v>
      </c>
      <c r="M6" s="93" t="e">
        <f>'Data Entry'!AG15</f>
        <v>#DIV/0!</v>
      </c>
      <c r="N6" s="93" t="e">
        <f>'Data Entry'!AV15</f>
        <v>#DIV/0!</v>
      </c>
      <c r="O6" s="93" t="e">
        <f>'Data Entry'!AW15</f>
        <v>#DIV/0!</v>
      </c>
      <c r="P6" s="94" t="e">
        <f>'Data Entry'!AX15</f>
        <v>#DIV/0!</v>
      </c>
      <c r="Q6" s="85"/>
      <c r="R6" s="86"/>
      <c r="S6" s="86"/>
    </row>
    <row r="7" spans="1:33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1:33" x14ac:dyDescent="0.25">
      <c r="A8" s="208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85"/>
    </row>
    <row r="9" spans="1:33" x14ac:dyDescent="0.25">
      <c r="A9" s="216" t="s">
        <v>187</v>
      </c>
      <c r="B9" s="224" t="s">
        <v>26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1:33" ht="47.25" x14ac:dyDescent="0.25">
      <c r="A10" s="216"/>
      <c r="B10" s="88" t="s">
        <v>27</v>
      </c>
      <c r="C10" s="88" t="s">
        <v>28</v>
      </c>
      <c r="D10" s="88" t="s">
        <v>192</v>
      </c>
      <c r="E10" s="88" t="s">
        <v>29</v>
      </c>
      <c r="F10" s="88" t="s">
        <v>30</v>
      </c>
      <c r="G10" s="88" t="s">
        <v>31</v>
      </c>
      <c r="H10" s="88" t="s">
        <v>34</v>
      </c>
      <c r="I10" s="88" t="s">
        <v>32</v>
      </c>
      <c r="J10" s="88" t="s">
        <v>33</v>
      </c>
      <c r="K10" s="88" t="s">
        <v>91</v>
      </c>
      <c r="L10" s="88" t="s">
        <v>92</v>
      </c>
      <c r="M10" s="88" t="s">
        <v>93</v>
      </c>
      <c r="N10" s="88" t="s">
        <v>190</v>
      </c>
      <c r="O10" s="95" t="s">
        <v>30</v>
      </c>
    </row>
    <row r="11" spans="1:33" x14ac:dyDescent="0.25">
      <c r="A11" s="96">
        <f>'Data Entry'!H14</f>
        <v>0</v>
      </c>
      <c r="B11" s="91">
        <f>'Data Entry'!AH14</f>
        <v>0</v>
      </c>
      <c r="C11" s="91">
        <f>'Data Entry'!AS14</f>
        <v>0</v>
      </c>
      <c r="D11" s="91">
        <f>'Data Entry'!AR14</f>
        <v>0</v>
      </c>
      <c r="E11" s="91">
        <f>'Data Entry'!AI14</f>
        <v>0</v>
      </c>
      <c r="F11" s="91">
        <f>'Data Entry'!AT14</f>
        <v>0</v>
      </c>
      <c r="G11" s="91">
        <f>'Data Entry'!AJ14</f>
        <v>0</v>
      </c>
      <c r="H11" s="91">
        <f>'Data Entry'!AK14</f>
        <v>0</v>
      </c>
      <c r="I11" s="91">
        <f>'Data Entry'!AL14</f>
        <v>0</v>
      </c>
      <c r="J11" s="91">
        <f>'Data Entry'!AM14</f>
        <v>0</v>
      </c>
      <c r="K11" s="91">
        <f>'Data Entry'!AN14</f>
        <v>0</v>
      </c>
      <c r="L11" s="91">
        <f>'Data Entry'!AO14</f>
        <v>0</v>
      </c>
      <c r="M11" s="91">
        <f>'Data Entry'!AP14</f>
        <v>0</v>
      </c>
      <c r="N11" s="91">
        <f>'Data Entry'!AQ14</f>
        <v>0</v>
      </c>
      <c r="O11" s="91">
        <f>'Data Entry'!AT14</f>
        <v>0</v>
      </c>
    </row>
    <row r="12" spans="1:33" x14ac:dyDescent="0.25">
      <c r="B12" s="93" t="e">
        <f>'Data Entry'!AH15</f>
        <v>#DIV/0!</v>
      </c>
      <c r="C12" s="93" t="e">
        <f>'Data Entry'!AS15</f>
        <v>#DIV/0!</v>
      </c>
      <c r="D12" s="93" t="e">
        <f>'Data Entry'!AR15</f>
        <v>#DIV/0!</v>
      </c>
      <c r="E12" s="93" t="e">
        <f>'Data Entry'!AI15</f>
        <v>#DIV/0!</v>
      </c>
      <c r="F12" s="93" t="e">
        <f>'Data Entry'!AT15</f>
        <v>#DIV/0!</v>
      </c>
      <c r="G12" s="93" t="e">
        <f>'Data Entry'!AJ15</f>
        <v>#DIV/0!</v>
      </c>
      <c r="H12" s="93" t="e">
        <f>'Data Entry'!AK15</f>
        <v>#DIV/0!</v>
      </c>
      <c r="I12" s="93" t="e">
        <f>'Data Entry'!AL15</f>
        <v>#DIV/0!</v>
      </c>
      <c r="J12" s="93" t="e">
        <f>'Data Entry'!AM15</f>
        <v>#DIV/0!</v>
      </c>
      <c r="K12" s="93" t="e">
        <f>'Data Entry'!AN15</f>
        <v>#DIV/0!</v>
      </c>
      <c r="L12" s="93" t="e">
        <f>'Data Entry'!AO15</f>
        <v>#DIV/0!</v>
      </c>
      <c r="M12" s="93" t="e">
        <f>'Data Entry'!AP15</f>
        <v>#DIV/0!</v>
      </c>
      <c r="N12" s="93" t="e">
        <f>'Data Entry'!AQ15</f>
        <v>#DIV/0!</v>
      </c>
      <c r="O12" s="93" t="e">
        <f>'Data Entry'!AT15</f>
        <v>#DIV/0!</v>
      </c>
    </row>
    <row r="13" spans="1:33" x14ac:dyDescent="0.25"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33" x14ac:dyDescent="0.25">
      <c r="A14" s="139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04"/>
      <c r="Q14" s="97"/>
    </row>
    <row r="15" spans="1:33" x14ac:dyDescent="0.25">
      <c r="A15" s="85"/>
      <c r="B15" s="227" t="s">
        <v>297</v>
      </c>
      <c r="C15" s="227"/>
      <c r="D15" s="216" t="s">
        <v>294</v>
      </c>
      <c r="E15" s="216"/>
      <c r="F15" s="224"/>
      <c r="G15" s="227" t="s">
        <v>225</v>
      </c>
      <c r="H15" s="227"/>
      <c r="I15" s="227"/>
      <c r="J15" s="227"/>
      <c r="K15" s="227"/>
      <c r="L15" s="227"/>
      <c r="M15" s="114"/>
      <c r="Q15" s="97"/>
    </row>
    <row r="16" spans="1:33" ht="110.25" x14ac:dyDescent="0.25">
      <c r="A16" s="85"/>
      <c r="B16" s="88" t="s">
        <v>75</v>
      </c>
      <c r="C16" s="88" t="s">
        <v>76</v>
      </c>
      <c r="D16" s="98" t="s">
        <v>41</v>
      </c>
      <c r="E16" s="84" t="s">
        <v>94</v>
      </c>
      <c r="F16" s="99" t="s">
        <v>42</v>
      </c>
      <c r="G16" s="88" t="s">
        <v>223</v>
      </c>
      <c r="H16" s="88" t="s">
        <v>224</v>
      </c>
      <c r="I16" s="88" t="s">
        <v>229</v>
      </c>
      <c r="J16" s="88" t="s">
        <v>285</v>
      </c>
      <c r="K16" s="88" t="s">
        <v>286</v>
      </c>
      <c r="L16" s="88" t="s">
        <v>235</v>
      </c>
      <c r="Q16" s="97"/>
    </row>
    <row r="17" spans="1:17" x14ac:dyDescent="0.25">
      <c r="A17" s="85"/>
      <c r="B17" s="91">
        <f>'Data Entry'!BB14</f>
        <v>0</v>
      </c>
      <c r="C17" s="91">
        <f>'Data Entry'!BE14</f>
        <v>0</v>
      </c>
      <c r="D17" s="100">
        <f>'Data Entry'!AY14</f>
        <v>0</v>
      </c>
      <c r="E17" s="91">
        <f>'Data Entry'!AZ14</f>
        <v>0</v>
      </c>
      <c r="F17" s="91">
        <f>'Data Entry'!BA14</f>
        <v>0</v>
      </c>
      <c r="G17" s="96">
        <f>'Data Entry'!H14</f>
        <v>0</v>
      </c>
      <c r="H17" s="96">
        <f>'Data Entry'!AA14</f>
        <v>0</v>
      </c>
      <c r="I17" s="96">
        <f>'Data Entry'!EY14</f>
        <v>0</v>
      </c>
      <c r="J17" s="96">
        <f>'Data Entry'!EZ14</f>
        <v>0</v>
      </c>
      <c r="K17" s="91">
        <f>'Data Entry'!FR14</f>
        <v>0</v>
      </c>
      <c r="L17" s="91">
        <f>'Data Entry'!FS14</f>
        <v>0</v>
      </c>
      <c r="Q17" s="97"/>
    </row>
    <row r="18" spans="1:17" x14ac:dyDescent="0.25">
      <c r="A18" s="85"/>
      <c r="B18" s="93" t="e">
        <f>'Data Entry'!BB15</f>
        <v>#DIV/0!</v>
      </c>
      <c r="C18" s="93" t="e">
        <f>'Data Entry'!BE15</f>
        <v>#DIV/0!</v>
      </c>
      <c r="D18" s="101" t="e">
        <f>'Data Entry'!AY15</f>
        <v>#DIV/0!</v>
      </c>
      <c r="E18" s="93" t="e">
        <f>'Data Entry'!AZ15</f>
        <v>#DIV/0!</v>
      </c>
      <c r="F18" s="93" t="e">
        <f>'Data Entry'!BA15</f>
        <v>#DIV/0!</v>
      </c>
      <c r="G18" s="86"/>
      <c r="H18" s="86"/>
      <c r="I18" s="86"/>
      <c r="J18" s="86"/>
      <c r="K18" s="93" t="e">
        <f>'Data Entry'!FR15</f>
        <v>#DIV/0!</v>
      </c>
      <c r="L18" s="93" t="e">
        <f>'Data Entry'!FS15</f>
        <v>#DIV/0!</v>
      </c>
      <c r="O18" s="97"/>
      <c r="P18" s="97"/>
      <c r="Q18" s="97"/>
    </row>
    <row r="19" spans="1:17" x14ac:dyDescent="0.25">
      <c r="A19" s="118"/>
      <c r="D19" s="116"/>
      <c r="O19" s="116"/>
      <c r="P19" s="116"/>
      <c r="Q19" s="116"/>
    </row>
    <row r="20" spans="1:17" ht="15.75" customHeight="1" x14ac:dyDescent="0.25">
      <c r="A20" s="230" t="s">
        <v>126</v>
      </c>
      <c r="B20" s="230"/>
      <c r="C20" s="230"/>
      <c r="D20" s="230"/>
      <c r="E20" s="230"/>
      <c r="F20" s="231"/>
      <c r="G20" s="228" t="s">
        <v>210</v>
      </c>
      <c r="H20" s="229"/>
      <c r="O20" s="104"/>
      <c r="P20" s="104"/>
      <c r="Q20" s="85"/>
    </row>
    <row r="21" spans="1:17" ht="94.5" x14ac:dyDescent="0.25">
      <c r="A21" s="88" t="s">
        <v>254</v>
      </c>
      <c r="B21" s="88" t="s">
        <v>204</v>
      </c>
      <c r="C21" s="88" t="s">
        <v>203</v>
      </c>
      <c r="D21" s="88" t="s">
        <v>197</v>
      </c>
      <c r="E21" s="88" t="s">
        <v>202</v>
      </c>
      <c r="F21" s="89" t="s">
        <v>195</v>
      </c>
      <c r="G21" s="102" t="s">
        <v>287</v>
      </c>
      <c r="H21" s="102" t="s">
        <v>209</v>
      </c>
      <c r="I21" s="86"/>
      <c r="K21" s="84"/>
      <c r="O21" s="103"/>
      <c r="P21" s="104"/>
    </row>
    <row r="22" spans="1:17" x14ac:dyDescent="0.25">
      <c r="A22" s="91">
        <f>'Data Entry'!BV14</f>
        <v>0</v>
      </c>
      <c r="B22" s="123" t="s">
        <v>198</v>
      </c>
      <c r="C22" s="122">
        <f>'Data Entry'!BW14</f>
        <v>0</v>
      </c>
      <c r="D22" s="124" t="e">
        <f>'Data Entry'!BW15</f>
        <v>#DIV/0!</v>
      </c>
      <c r="E22" s="125" t="e">
        <f>'Data Entry'!BX14</f>
        <v>#NUM!</v>
      </c>
      <c r="F22" s="126" t="e">
        <f>'Data Entry'!BY14</f>
        <v>#NUM!</v>
      </c>
      <c r="G22" s="106">
        <f>'Data Entry'!DO14</f>
        <v>0</v>
      </c>
      <c r="H22" s="106">
        <f>'Data Entry'!DR14</f>
        <v>0</v>
      </c>
      <c r="I22" s="86"/>
      <c r="J22" s="86"/>
      <c r="O22" s="103"/>
      <c r="P22" s="103"/>
    </row>
    <row r="23" spans="1:17" x14ac:dyDescent="0.25">
      <c r="A23" s="91" t="e">
        <f>'Data Entry'!BV15</f>
        <v>#DIV/0!</v>
      </c>
      <c r="B23" s="123" t="s">
        <v>199</v>
      </c>
      <c r="C23" s="127">
        <f>'Data Entry'!BZ14</f>
        <v>0</v>
      </c>
      <c r="D23" s="128" t="e">
        <f>'Data Entry'!BZ15</f>
        <v>#DIV/0!</v>
      </c>
      <c r="E23" s="127" t="e">
        <f>'Data Entry'!CA14</f>
        <v>#NUM!</v>
      </c>
      <c r="F23" s="127" t="e">
        <f>'Data Entry'!CB14</f>
        <v>#NUM!</v>
      </c>
      <c r="G23" s="107" t="e">
        <f>'Data Entry'!DO15</f>
        <v>#DIV/0!</v>
      </c>
      <c r="H23" s="107" t="e">
        <f>'Data Entry'!DR15</f>
        <v>#DIV/0!</v>
      </c>
      <c r="I23" s="86"/>
      <c r="J23" s="86"/>
      <c r="O23" s="108"/>
      <c r="P23" s="108"/>
    </row>
    <row r="24" spans="1:17" x14ac:dyDescent="0.25">
      <c r="B24" s="119" t="s">
        <v>288</v>
      </c>
      <c r="C24" s="131">
        <f>'Data Entry'!CC14</f>
        <v>0</v>
      </c>
      <c r="D24" s="132" t="e">
        <f>'Data Entry'!CC15</f>
        <v>#DIV/0!</v>
      </c>
      <c r="E24" s="131" t="e">
        <f>'Data Entry'!CD14</f>
        <v>#NUM!</v>
      </c>
      <c r="F24" s="131" t="e">
        <f>'Data Entry'!CE14</f>
        <v>#NUM!</v>
      </c>
      <c r="G24" s="104"/>
      <c r="H24" s="104"/>
      <c r="I24" s="104"/>
      <c r="O24" s="104"/>
    </row>
    <row r="25" spans="1:17" ht="31.5" x14ac:dyDescent="0.25">
      <c r="B25" s="119" t="s">
        <v>201</v>
      </c>
      <c r="C25" s="133">
        <f>'Data Entry'!CF14</f>
        <v>0</v>
      </c>
      <c r="D25" s="134" t="e">
        <f>'Data Entry'!CF15</f>
        <v>#DIV/0!</v>
      </c>
      <c r="E25" s="133" t="e">
        <f>'Data Entry'!CG14</f>
        <v>#NUM!</v>
      </c>
      <c r="F25" s="133" t="e">
        <f>'Data Entry'!CH14</f>
        <v>#NUM!</v>
      </c>
      <c r="G25" s="86"/>
    </row>
    <row r="26" spans="1:17" x14ac:dyDescent="0.25">
      <c r="B26" s="88" t="s">
        <v>53</v>
      </c>
      <c r="C26" s="96">
        <f>'Data Entry'!CI14</f>
        <v>0</v>
      </c>
      <c r="D26" s="105" t="e">
        <f>'Data Entry'!CI15</f>
        <v>#DIV/0!</v>
      </c>
      <c r="E26" s="96" t="e">
        <f>'Data Entry'!CJ14</f>
        <v>#NUM!</v>
      </c>
      <c r="F26" s="96" t="e">
        <f>'Data Entry'!CK14</f>
        <v>#NUM!</v>
      </c>
      <c r="G26" s="86"/>
    </row>
    <row r="27" spans="1:17" x14ac:dyDescent="0.25">
      <c r="B27" s="88" t="s">
        <v>54</v>
      </c>
      <c r="C27" s="96">
        <f>'Data Entry'!CL14</f>
        <v>0</v>
      </c>
      <c r="D27" s="105" t="e">
        <f>'Data Entry'!CL15</f>
        <v>#DIV/0!</v>
      </c>
      <c r="E27" s="96" t="e">
        <f>'Data Entry'!CM14</f>
        <v>#NUM!</v>
      </c>
      <c r="F27" s="96" t="e">
        <f>'Data Entry'!CN14</f>
        <v>#NUM!</v>
      </c>
      <c r="G27" s="86"/>
    </row>
    <row r="28" spans="1:17" ht="31.5" x14ac:dyDescent="0.25">
      <c r="B28" s="88" t="s">
        <v>180</v>
      </c>
      <c r="C28" s="106">
        <f>'Data Entry'!CO14</f>
        <v>0</v>
      </c>
      <c r="D28" s="107" t="e">
        <f>'Data Entry'!CO15</f>
        <v>#DIV/0!</v>
      </c>
      <c r="E28" s="106" t="e">
        <f>'Data Entry'!CP14</f>
        <v>#NUM!</v>
      </c>
      <c r="F28" s="106" t="e">
        <f>'Data Entry'!CQ14</f>
        <v>#NUM!</v>
      </c>
      <c r="G28" s="86"/>
    </row>
    <row r="29" spans="1:17" x14ac:dyDescent="0.25">
      <c r="B29" s="121" t="s">
        <v>289</v>
      </c>
      <c r="C29" s="122"/>
      <c r="D29" s="129" t="s">
        <v>200</v>
      </c>
      <c r="E29" s="130"/>
      <c r="F29" s="109"/>
      <c r="G29" s="86"/>
    </row>
    <row r="30" spans="1:17" x14ac:dyDescent="0.25">
      <c r="I30" s="104"/>
      <c r="J30" s="104"/>
      <c r="K30" s="104"/>
      <c r="L30" s="104"/>
    </row>
    <row r="31" spans="1:17" x14ac:dyDescent="0.25">
      <c r="A31" s="223" t="s">
        <v>129</v>
      </c>
      <c r="B31" s="223"/>
      <c r="C31" s="223"/>
      <c r="D31" s="223"/>
      <c r="E31" s="223"/>
      <c r="F31" s="223"/>
      <c r="G31" s="223"/>
      <c r="H31" s="223"/>
      <c r="I31" s="215" t="s">
        <v>212</v>
      </c>
      <c r="J31" s="215"/>
      <c r="K31" s="215"/>
      <c r="L31" s="215"/>
      <c r="M31" s="215"/>
      <c r="N31" s="215"/>
      <c r="O31" s="215"/>
      <c r="P31" s="215"/>
    </row>
    <row r="32" spans="1:17" ht="31.5" x14ac:dyDescent="0.25">
      <c r="A32" s="216" t="s">
        <v>47</v>
      </c>
      <c r="B32" s="216"/>
      <c r="C32" s="216"/>
      <c r="D32" s="216"/>
      <c r="E32" s="216"/>
      <c r="F32" s="216"/>
      <c r="G32" s="216"/>
      <c r="H32" s="232" t="s">
        <v>98</v>
      </c>
      <c r="I32" s="88" t="s">
        <v>280</v>
      </c>
      <c r="J32" s="216" t="s">
        <v>364</v>
      </c>
      <c r="K32" s="216" t="s">
        <v>365</v>
      </c>
      <c r="L32" s="216" t="s">
        <v>134</v>
      </c>
      <c r="M32" s="216"/>
      <c r="N32" s="216"/>
      <c r="O32" s="88" t="s">
        <v>213</v>
      </c>
      <c r="P32" s="88" t="s">
        <v>214</v>
      </c>
    </row>
    <row r="33" spans="1:16" ht="47.25" x14ac:dyDescent="0.25">
      <c r="A33" s="88" t="s">
        <v>48</v>
      </c>
      <c r="B33" s="88" t="s">
        <v>49</v>
      </c>
      <c r="C33" s="88" t="s">
        <v>109</v>
      </c>
      <c r="D33" s="88" t="s">
        <v>50</v>
      </c>
      <c r="E33" s="88" t="s">
        <v>109</v>
      </c>
      <c r="F33" s="88" t="s">
        <v>51</v>
      </c>
      <c r="G33" s="88" t="s">
        <v>109</v>
      </c>
      <c r="H33" s="232"/>
      <c r="I33" s="88" t="s">
        <v>8</v>
      </c>
      <c r="J33" s="216"/>
      <c r="K33" s="216"/>
      <c r="L33" s="88" t="s">
        <v>8</v>
      </c>
      <c r="M33" s="88" t="s">
        <v>6</v>
      </c>
      <c r="N33" s="88" t="s">
        <v>137</v>
      </c>
      <c r="O33" s="88" t="s">
        <v>8</v>
      </c>
      <c r="P33" s="88" t="s">
        <v>8</v>
      </c>
    </row>
    <row r="34" spans="1:16" x14ac:dyDescent="0.25">
      <c r="A34" s="91">
        <f>'Data Entry'!CX14</f>
        <v>0</v>
      </c>
      <c r="B34" s="91">
        <f>'Data Entry'!CY14</f>
        <v>0</v>
      </c>
      <c r="C34" s="91" t="e">
        <f>'Data Entry'!CZ14</f>
        <v>#NUM!</v>
      </c>
      <c r="D34" s="91">
        <f>'Data Entry'!DA14</f>
        <v>0</v>
      </c>
      <c r="E34" s="91" t="e">
        <f>'Data Entry'!DB14</f>
        <v>#NUM!</v>
      </c>
      <c r="F34" s="91">
        <f>'Data Entry'!DC14</f>
        <v>0</v>
      </c>
      <c r="G34" s="91" t="e">
        <f>'Data Entry'!DD14</f>
        <v>#NUM!</v>
      </c>
      <c r="H34" s="91">
        <f>'Data Entry'!DK16</f>
        <v>0</v>
      </c>
      <c r="I34" s="91">
        <f>'Data Entry'!DX14</f>
        <v>0</v>
      </c>
      <c r="J34" s="91" t="e">
        <f>'Data Entry'!DY14</f>
        <v>#NUM!</v>
      </c>
      <c r="K34" s="91" t="e">
        <f>'Data Entry'!DZ14</f>
        <v>#NUM!</v>
      </c>
      <c r="L34" s="91">
        <f>'Data Entry'!EC14</f>
        <v>0</v>
      </c>
      <c r="M34" s="91">
        <f>'Data Entry'!ED14</f>
        <v>0</v>
      </c>
      <c r="N34" s="91">
        <f>'Data Entry'!EE14</f>
        <v>0</v>
      </c>
      <c r="O34" s="91">
        <f>'Data Entry'!EI14</f>
        <v>0</v>
      </c>
      <c r="P34" s="91">
        <f>'Data Entry'!EB14</f>
        <v>0</v>
      </c>
    </row>
    <row r="35" spans="1:16" x14ac:dyDescent="0.25">
      <c r="A35" s="93" t="e">
        <f>'Data Entry'!CX15</f>
        <v>#DIV/0!</v>
      </c>
      <c r="B35" s="93" t="e">
        <f>'Data Entry'!CY15</f>
        <v>#DIV/0!</v>
      </c>
      <c r="C35" s="93" t="s">
        <v>103</v>
      </c>
      <c r="D35" s="93" t="e">
        <f>'Data Entry'!DA15</f>
        <v>#DIV/0!</v>
      </c>
      <c r="E35" s="93" t="s">
        <v>103</v>
      </c>
      <c r="F35" s="93" t="e">
        <f>'Data Entry'!DC15</f>
        <v>#DIV/0!</v>
      </c>
      <c r="G35" s="93" t="s">
        <v>103</v>
      </c>
      <c r="H35" s="93" t="e">
        <f>'Data Entry'!DK17</f>
        <v>#DIV/0!</v>
      </c>
      <c r="I35" s="105" t="e">
        <f>'Data Entry'!DX15</f>
        <v>#DIV/0!</v>
      </c>
      <c r="J35" s="97"/>
      <c r="K35" s="97"/>
      <c r="L35" s="93" t="e">
        <f>'Data Entry'!EC15</f>
        <v>#DIV/0!</v>
      </c>
      <c r="M35" s="93" t="e">
        <f>'Data Entry'!ED15</f>
        <v>#DIV/0!</v>
      </c>
      <c r="N35" s="93" t="e">
        <f>'Data Entry'!EE15</f>
        <v>#DIV/0!</v>
      </c>
      <c r="O35" s="93" t="e">
        <f>'Data Entry'!EI15</f>
        <v>#DIV/0!</v>
      </c>
      <c r="P35" s="93" t="e">
        <f>'Data Entry'!EB15</f>
        <v>#DIV/0!</v>
      </c>
    </row>
    <row r="36" spans="1:16" x14ac:dyDescent="0.25">
      <c r="A36" s="135"/>
      <c r="B36" s="136"/>
      <c r="C36" s="136"/>
      <c r="D36" s="136"/>
      <c r="E36" s="136"/>
      <c r="F36" s="136"/>
      <c r="G36" s="136"/>
      <c r="H36" s="136"/>
      <c r="I36" s="137"/>
      <c r="J36" s="97"/>
      <c r="K36" s="97"/>
      <c r="L36" s="136"/>
      <c r="M36" s="136"/>
      <c r="N36" s="136"/>
      <c r="O36" s="138"/>
      <c r="P36" s="138"/>
    </row>
    <row r="37" spans="1:16" ht="15.75" customHeight="1" x14ac:dyDescent="0.25">
      <c r="A37" s="217" t="s">
        <v>163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</row>
    <row r="38" spans="1:16" ht="15.75" customHeight="1" x14ac:dyDescent="0.25">
      <c r="A38" s="216" t="s">
        <v>295</v>
      </c>
      <c r="B38" s="216"/>
      <c r="C38" s="216"/>
      <c r="D38" s="216"/>
      <c r="E38" s="216"/>
      <c r="F38" s="216"/>
      <c r="G38" s="216"/>
      <c r="H38" s="216"/>
      <c r="I38" s="210" t="s">
        <v>299</v>
      </c>
      <c r="J38" s="211"/>
      <c r="K38" s="211"/>
      <c r="L38" s="211"/>
      <c r="M38" s="211"/>
      <c r="N38" s="211"/>
      <c r="O38" s="211"/>
      <c r="P38" s="211"/>
    </row>
    <row r="39" spans="1:16" ht="78.75" x14ac:dyDescent="0.25">
      <c r="A39" s="88" t="s">
        <v>57</v>
      </c>
      <c r="B39" s="88" t="s">
        <v>58</v>
      </c>
      <c r="C39" s="88" t="s">
        <v>59</v>
      </c>
      <c r="D39" s="88" t="s">
        <v>60</v>
      </c>
      <c r="E39" s="88" t="s">
        <v>61</v>
      </c>
      <c r="F39" s="88" t="s">
        <v>62</v>
      </c>
      <c r="G39" s="88" t="s">
        <v>234</v>
      </c>
      <c r="H39" s="88" t="s">
        <v>63</v>
      </c>
      <c r="I39" s="88" t="s">
        <v>353</v>
      </c>
      <c r="J39" s="88" t="s">
        <v>298</v>
      </c>
      <c r="K39" s="88" t="s">
        <v>354</v>
      </c>
      <c r="L39" s="88" t="s">
        <v>64</v>
      </c>
      <c r="M39" s="88" t="s">
        <v>65</v>
      </c>
      <c r="N39" s="88" t="s">
        <v>66</v>
      </c>
      <c r="O39" s="88" t="s">
        <v>290</v>
      </c>
      <c r="P39" s="88" t="s">
        <v>296</v>
      </c>
    </row>
    <row r="40" spans="1:16" x14ac:dyDescent="0.25">
      <c r="A40" s="91">
        <f>'Data Entry'!FA14</f>
        <v>0</v>
      </c>
      <c r="B40" s="91">
        <f>'Data Entry'!FB14</f>
        <v>0</v>
      </c>
      <c r="C40" s="91">
        <f>'Data Entry'!FC14</f>
        <v>0</v>
      </c>
      <c r="D40" s="91">
        <f>'Data Entry'!FD14</f>
        <v>0</v>
      </c>
      <c r="E40" s="91">
        <f>'Data Entry'!FE14</f>
        <v>0</v>
      </c>
      <c r="F40" s="91">
        <f>'Data Entry'!FF14</f>
        <v>0</v>
      </c>
      <c r="G40" s="91">
        <f>'Data Entry'!FG14</f>
        <v>0</v>
      </c>
      <c r="H40" s="91">
        <f>'Data Entry'!FH14</f>
        <v>0</v>
      </c>
      <c r="I40" s="96">
        <f>'Data Entry'!ES14</f>
        <v>0</v>
      </c>
      <c r="J40" s="96">
        <f>'Data Entry'!EU14</f>
        <v>0</v>
      </c>
      <c r="K40" s="91">
        <f>'Data Entry'!FP14</f>
        <v>0</v>
      </c>
      <c r="L40" s="91">
        <f>'Data Entry'!FI14</f>
        <v>0</v>
      </c>
      <c r="M40" s="91">
        <f>'Data Entry'!FJ14</f>
        <v>0</v>
      </c>
      <c r="N40" s="91">
        <f>'Data Entry'!FK14</f>
        <v>0</v>
      </c>
      <c r="O40" s="91">
        <f>'Data Entry'!FM14</f>
        <v>0</v>
      </c>
      <c r="P40" s="91">
        <f>'Data Entry'!FQ14</f>
        <v>0</v>
      </c>
    </row>
    <row r="41" spans="1:16" x14ac:dyDescent="0.25">
      <c r="A41" s="93" t="e">
        <f>'Data Entry'!FA15</f>
        <v>#DIV/0!</v>
      </c>
      <c r="B41" s="93" t="e">
        <f>'Data Entry'!FB15</f>
        <v>#DIV/0!</v>
      </c>
      <c r="C41" s="93" t="e">
        <f>'Data Entry'!FC15</f>
        <v>#DIV/0!</v>
      </c>
      <c r="D41" s="93" t="e">
        <f>'Data Entry'!FD15</f>
        <v>#DIV/0!</v>
      </c>
      <c r="E41" s="93" t="e">
        <f>'Data Entry'!FE15</f>
        <v>#DIV/0!</v>
      </c>
      <c r="F41" s="93" t="e">
        <f>'Data Entry'!FF15</f>
        <v>#DIV/0!</v>
      </c>
      <c r="G41" s="93" t="e">
        <f>'Data Entry'!FG15</f>
        <v>#DIV/0!</v>
      </c>
      <c r="H41" s="93" t="e">
        <f>'Data Entry'!FH15</f>
        <v>#DIV/0!</v>
      </c>
      <c r="I41" s="93" t="e">
        <f>'Data Entry'!ES15</f>
        <v>#DIV/0!</v>
      </c>
      <c r="J41" s="93" t="e">
        <f>'Data Entry'!EU15</f>
        <v>#DIV/0!</v>
      </c>
      <c r="K41" s="93" t="e">
        <f>'Data Entry'!FP15</f>
        <v>#DIV/0!</v>
      </c>
      <c r="L41" s="93" t="e">
        <f>'Data Entry'!FI15</f>
        <v>#DIV/0!</v>
      </c>
      <c r="M41" s="93" t="e">
        <f>'Data Entry'!FJ15</f>
        <v>#DIV/0!</v>
      </c>
      <c r="N41" s="93" t="e">
        <f>'Data Entry'!FK15</f>
        <v>#DIV/0!</v>
      </c>
      <c r="O41" s="93" t="e">
        <f>'Data Entry'!FM15</f>
        <v>#DIV/0!</v>
      </c>
      <c r="P41" s="93" t="e">
        <f>'Data Entry'!FQ15</f>
        <v>#DIV/0!</v>
      </c>
    </row>
    <row r="43" spans="1:16" ht="15.75" customHeight="1" x14ac:dyDescent="0.25">
      <c r="A43" s="221" t="s">
        <v>68</v>
      </c>
      <c r="B43" s="221"/>
      <c r="C43" s="221"/>
      <c r="D43" s="221"/>
      <c r="E43" s="221"/>
      <c r="F43" s="221"/>
      <c r="G43" s="221" t="s">
        <v>164</v>
      </c>
      <c r="H43" s="221"/>
      <c r="I43" s="221"/>
      <c r="J43" s="221"/>
      <c r="K43" s="221"/>
      <c r="L43" s="221"/>
      <c r="M43" s="221"/>
      <c r="N43" s="221"/>
    </row>
    <row r="44" spans="1:16" ht="63" x14ac:dyDescent="0.25">
      <c r="A44" s="88" t="s">
        <v>147</v>
      </c>
      <c r="B44" s="88" t="s">
        <v>148</v>
      </c>
      <c r="C44" s="219" t="s">
        <v>222</v>
      </c>
      <c r="D44" s="110" t="s">
        <v>355</v>
      </c>
      <c r="E44" s="110" t="s">
        <v>300</v>
      </c>
      <c r="F44" s="88" t="s">
        <v>301</v>
      </c>
      <c r="G44" s="84" t="s">
        <v>304</v>
      </c>
      <c r="H44" s="216" t="s">
        <v>69</v>
      </c>
      <c r="I44" s="216"/>
      <c r="J44" s="216"/>
      <c r="K44" s="216"/>
      <c r="L44" s="216"/>
      <c r="M44" s="216"/>
      <c r="N44" s="216"/>
    </row>
    <row r="45" spans="1:16" x14ac:dyDescent="0.25">
      <c r="A45" s="88" t="s">
        <v>8</v>
      </c>
      <c r="B45" s="88" t="s">
        <v>8</v>
      </c>
      <c r="C45" s="220"/>
      <c r="D45" s="88" t="s">
        <v>8</v>
      </c>
      <c r="E45" s="88" t="s">
        <v>8</v>
      </c>
      <c r="F45" s="91" t="s">
        <v>8</v>
      </c>
      <c r="G45" s="91" t="s">
        <v>8</v>
      </c>
      <c r="H45" s="88" t="s">
        <v>291</v>
      </c>
      <c r="I45" s="88" t="s">
        <v>70</v>
      </c>
      <c r="J45" s="88" t="s">
        <v>149</v>
      </c>
      <c r="K45" s="88" t="s">
        <v>112</v>
      </c>
      <c r="L45" s="88" t="s">
        <v>113</v>
      </c>
      <c r="M45" s="88" t="s">
        <v>244</v>
      </c>
      <c r="N45" s="91" t="s">
        <v>245</v>
      </c>
    </row>
    <row r="46" spans="1:16" x14ac:dyDescent="0.25">
      <c r="A46" s="91">
        <f>'Data Entry'!FT14</f>
        <v>0</v>
      </c>
      <c r="B46" s="91">
        <f>'Data Entry'!FW14</f>
        <v>0</v>
      </c>
      <c r="C46" s="105" t="e">
        <f>'Data Entry'!BU14</f>
        <v>#NUM!</v>
      </c>
      <c r="D46" s="111">
        <f>'Data Entry'!GB14</f>
        <v>0</v>
      </c>
      <c r="E46" s="111">
        <f>'Data Entry'!GE14</f>
        <v>0</v>
      </c>
      <c r="F46" s="91">
        <f>'Data Entry'!GH14</f>
        <v>0</v>
      </c>
      <c r="G46" s="88">
        <f>'Data Entry'!GO14</f>
        <v>0</v>
      </c>
      <c r="H46" s="96">
        <f>'Data Entry'!HJ14</f>
        <v>0</v>
      </c>
      <c r="I46" s="96">
        <f>'Data Entry'!HK14</f>
        <v>0</v>
      </c>
      <c r="J46" s="96">
        <f>'Data Entry'!HL14</f>
        <v>0</v>
      </c>
      <c r="K46" s="96">
        <f>'Data Entry'!HM14</f>
        <v>0</v>
      </c>
      <c r="L46" s="96">
        <f>'Data Entry'!HN14</f>
        <v>0</v>
      </c>
      <c r="M46" s="96">
        <f>'Data Entry'!HO14</f>
        <v>0</v>
      </c>
      <c r="N46" s="96">
        <f>'Data Entry'!HP14</f>
        <v>0</v>
      </c>
    </row>
    <row r="47" spans="1:16" x14ac:dyDescent="0.25">
      <c r="A47" s="93" t="e">
        <f>'Data Entry'!FT15</f>
        <v>#DIV/0!</v>
      </c>
      <c r="B47" s="93" t="e">
        <f>'Data Entry'!FW15</f>
        <v>#DIV/0!</v>
      </c>
      <c r="C47" s="108"/>
      <c r="D47" s="112" t="e">
        <f>'Data Entry'!GB15</f>
        <v>#DIV/0!</v>
      </c>
      <c r="E47" s="112" t="e">
        <f>'Data Entry'!GE15</f>
        <v>#DIV/0!</v>
      </c>
      <c r="F47" s="93" t="e">
        <f>'Data Entry'!GH15</f>
        <v>#DIV/0!</v>
      </c>
      <c r="G47" s="102" t="e">
        <f>'Data Entry'!GO15</f>
        <v>#DIV/0!</v>
      </c>
      <c r="H47" s="93" t="e">
        <f>'Data Entry'!HJ15</f>
        <v>#DIV/0!</v>
      </c>
      <c r="I47" s="93" t="e">
        <f>'Data Entry'!HK15</f>
        <v>#DIV/0!</v>
      </c>
      <c r="J47" s="93" t="e">
        <f>'Data Entry'!HL15</f>
        <v>#DIV/0!</v>
      </c>
      <c r="K47" s="93" t="e">
        <f>'Data Entry'!HM15</f>
        <v>#DIV/0!</v>
      </c>
      <c r="L47" s="93" t="e">
        <f>'Data Entry'!HN15</f>
        <v>#DIV/0!</v>
      </c>
      <c r="M47" s="93" t="e">
        <f>'Data Entry'!HO15</f>
        <v>#DIV/0!</v>
      </c>
      <c r="N47" s="93" t="e">
        <f>'Data Entry'!HP15</f>
        <v>#DIV/0!</v>
      </c>
    </row>
    <row r="49" spans="1:17" x14ac:dyDescent="0.25">
      <c r="A49" s="221" t="s">
        <v>164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</row>
    <row r="50" spans="1:17" x14ac:dyDescent="0.25">
      <c r="A50" s="216" t="s">
        <v>305</v>
      </c>
      <c r="B50" s="216"/>
      <c r="C50" s="216"/>
      <c r="D50" s="216"/>
      <c r="E50" s="216"/>
      <c r="F50" s="216"/>
      <c r="G50" s="86"/>
      <c r="H50" s="86"/>
      <c r="I50" s="86"/>
      <c r="J50" s="216" t="s">
        <v>307</v>
      </c>
      <c r="K50" s="216"/>
    </row>
    <row r="51" spans="1:17" ht="63" x14ac:dyDescent="0.25">
      <c r="A51" s="88" t="s">
        <v>291</v>
      </c>
      <c r="B51" s="88" t="s">
        <v>70</v>
      </c>
      <c r="C51" s="88" t="s">
        <v>149</v>
      </c>
      <c r="D51" s="88" t="s">
        <v>112</v>
      </c>
      <c r="E51" s="88" t="s">
        <v>113</v>
      </c>
      <c r="F51" s="88" t="s">
        <v>306</v>
      </c>
      <c r="G51" s="88" t="s">
        <v>150</v>
      </c>
      <c r="H51" s="88" t="s">
        <v>151</v>
      </c>
      <c r="I51" s="88" t="s">
        <v>366</v>
      </c>
      <c r="J51" s="88" t="s">
        <v>71</v>
      </c>
      <c r="K51" s="88" t="s">
        <v>72</v>
      </c>
      <c r="L51" s="88" t="s">
        <v>303</v>
      </c>
      <c r="M51" s="88" t="s">
        <v>153</v>
      </c>
      <c r="N51" s="88" t="s">
        <v>154</v>
      </c>
    </row>
    <row r="52" spans="1:17" x14ac:dyDescent="0.25">
      <c r="A52" s="91">
        <f>'Data Entry'!HR14</f>
        <v>0</v>
      </c>
      <c r="B52" s="91">
        <f>'Data Entry'!HS14</f>
        <v>0</v>
      </c>
      <c r="C52" s="91">
        <f>'Data Entry'!HT14</f>
        <v>0</v>
      </c>
      <c r="D52" s="91">
        <f>'Data Entry'!HU14</f>
        <v>0</v>
      </c>
      <c r="E52" s="91">
        <f>'Data Entry'!HV14</f>
        <v>0</v>
      </c>
      <c r="F52" s="91">
        <f>'Data Entry'!HX14</f>
        <v>0</v>
      </c>
      <c r="G52" s="91">
        <f>'Data Entry'!GK14</f>
        <v>0</v>
      </c>
      <c r="H52" s="91">
        <f>'Data Entry'!GQ14</f>
        <v>0</v>
      </c>
      <c r="I52" s="91">
        <f>'Data Entry'!GT14</f>
        <v>0</v>
      </c>
      <c r="J52" s="91">
        <f>'Data Entry'!GW14</f>
        <v>0</v>
      </c>
      <c r="K52" s="91">
        <f>'Data Entry'!GX14</f>
        <v>0</v>
      </c>
      <c r="L52" s="91">
        <f>'Data Entry'!GY14</f>
        <v>0</v>
      </c>
      <c r="M52" s="91">
        <f>'Data Entry'!HB14</f>
        <v>0</v>
      </c>
      <c r="N52" s="91">
        <f>'Data Entry'!HF14</f>
        <v>0</v>
      </c>
    </row>
    <row r="53" spans="1:17" x14ac:dyDescent="0.25">
      <c r="A53" s="93" t="e">
        <f>'Data Entry'!HR15</f>
        <v>#DIV/0!</v>
      </c>
      <c r="B53" s="93" t="e">
        <f>'Data Entry'!HS15</f>
        <v>#DIV/0!</v>
      </c>
      <c r="C53" s="93" t="e">
        <f>'Data Entry'!HT15</f>
        <v>#DIV/0!</v>
      </c>
      <c r="D53" s="93" t="e">
        <f>'Data Entry'!HU15</f>
        <v>#DIV/0!</v>
      </c>
      <c r="E53" s="93" t="e">
        <f>'Data Entry'!HV15</f>
        <v>#DIV/0!</v>
      </c>
      <c r="F53" s="93" t="e">
        <f>'Data Entry'!HX15</f>
        <v>#DIV/0!</v>
      </c>
      <c r="G53" s="93" t="e">
        <f>'Data Entry'!GK15</f>
        <v>#DIV/0!</v>
      </c>
      <c r="H53" s="93" t="e">
        <f>'Data Entry'!GQ15</f>
        <v>#DIV/0!</v>
      </c>
      <c r="I53" s="93" t="e">
        <f>'Data Entry'!GT15</f>
        <v>#DIV/0!</v>
      </c>
      <c r="J53" s="93" t="e">
        <f>'Data Entry'!GW15</f>
        <v>#DIV/0!</v>
      </c>
      <c r="K53" s="93" t="e">
        <f>'Data Entry'!GX15</f>
        <v>#DIV/0!</v>
      </c>
      <c r="L53" s="93" t="e">
        <f>'Data Entry'!GY15</f>
        <v>#DIV/0!</v>
      </c>
      <c r="M53" s="93" t="e">
        <f>'Data Entry'!HB15</f>
        <v>#DIV/0!</v>
      </c>
      <c r="N53" s="93" t="e">
        <f>'Data Entry'!HF15</f>
        <v>#DIV/0!</v>
      </c>
    </row>
    <row r="55" spans="1:17" ht="15.75" customHeight="1" x14ac:dyDescent="0.25">
      <c r="A55" s="119" t="s">
        <v>181</v>
      </c>
      <c r="B55" s="119"/>
      <c r="C55" s="119"/>
      <c r="D55" s="119"/>
      <c r="E55" s="119"/>
      <c r="F55" s="119"/>
      <c r="G55" s="119"/>
      <c r="H55" s="104"/>
      <c r="I55" s="104"/>
      <c r="J55" s="104"/>
      <c r="K55" s="104"/>
      <c r="L55" s="104"/>
      <c r="M55" s="104"/>
      <c r="N55" s="104"/>
      <c r="O55" s="104"/>
    </row>
    <row r="56" spans="1:17" ht="47.25" x14ac:dyDescent="0.25">
      <c r="A56" s="88" t="s">
        <v>155</v>
      </c>
      <c r="B56" s="88" t="s">
        <v>156</v>
      </c>
      <c r="C56" s="88" t="s">
        <v>157</v>
      </c>
      <c r="D56" s="88" t="s">
        <v>158</v>
      </c>
      <c r="E56" s="88" t="s">
        <v>159</v>
      </c>
      <c r="F56" s="88" t="s">
        <v>292</v>
      </c>
      <c r="G56" s="88" t="s">
        <v>160</v>
      </c>
      <c r="H56" s="104"/>
      <c r="I56" s="104"/>
      <c r="J56" s="104"/>
      <c r="K56" s="104"/>
      <c r="L56" s="104"/>
      <c r="M56" s="104"/>
      <c r="N56" s="104"/>
      <c r="O56" s="104"/>
    </row>
    <row r="57" spans="1:17" x14ac:dyDescent="0.25">
      <c r="A57" s="88" t="s">
        <v>8</v>
      </c>
      <c r="B57" s="88" t="s">
        <v>8</v>
      </c>
      <c r="C57" s="88" t="s">
        <v>8</v>
      </c>
      <c r="D57" s="88" t="s">
        <v>8</v>
      </c>
      <c r="E57" s="88" t="s">
        <v>8</v>
      </c>
      <c r="F57" s="88" t="s">
        <v>8</v>
      </c>
      <c r="G57" s="88" t="s">
        <v>8</v>
      </c>
      <c r="H57" s="104"/>
      <c r="I57" s="104"/>
      <c r="J57" s="104"/>
      <c r="K57" s="104"/>
      <c r="L57" s="104"/>
      <c r="M57" s="104"/>
      <c r="N57" s="104"/>
      <c r="O57" s="104"/>
    </row>
    <row r="58" spans="1:17" x14ac:dyDescent="0.25">
      <c r="A58" s="91">
        <f>'Data Entry'!HZ14</f>
        <v>0</v>
      </c>
      <c r="B58" s="91">
        <f>'Data Entry'!IC14</f>
        <v>0</v>
      </c>
      <c r="C58" s="91">
        <f>'Data Entry'!II14</f>
        <v>0</v>
      </c>
      <c r="D58" s="91">
        <f>'Data Entry'!IF14</f>
        <v>0</v>
      </c>
      <c r="E58" s="91">
        <f>'Data Entry'!IL14</f>
        <v>0</v>
      </c>
      <c r="F58" s="91">
        <f>'Data Entry'!IL14</f>
        <v>0</v>
      </c>
      <c r="G58" s="91">
        <f>'Data Entry'!IO14</f>
        <v>0</v>
      </c>
      <c r="H58" s="103"/>
      <c r="I58" s="103"/>
      <c r="J58" s="103"/>
      <c r="K58" s="103"/>
      <c r="L58" s="103"/>
      <c r="M58" s="103"/>
      <c r="N58" s="103"/>
      <c r="O58" s="103"/>
    </row>
    <row r="59" spans="1:17" x14ac:dyDescent="0.25">
      <c r="A59" s="93" t="e">
        <f>'Data Entry'!HZ15</f>
        <v>#DIV/0!</v>
      </c>
      <c r="B59" s="93" t="e">
        <f>'Data Entry'!IC15</f>
        <v>#DIV/0!</v>
      </c>
      <c r="C59" s="93" t="e">
        <f>'Data Entry'!II15</f>
        <v>#DIV/0!</v>
      </c>
      <c r="D59" s="93" t="e">
        <f>'Data Entry'!IF15</f>
        <v>#DIV/0!</v>
      </c>
      <c r="E59" s="93" t="e">
        <f>'Data Entry'!IL15</f>
        <v>#DIV/0!</v>
      </c>
      <c r="F59" s="93" t="e">
        <f>'Data Entry'!IL15</f>
        <v>#DIV/0!</v>
      </c>
      <c r="G59" s="93" t="e">
        <f>'Data Entry'!IO15</f>
        <v>#DIV/0!</v>
      </c>
      <c r="H59" s="108"/>
      <c r="I59" s="108"/>
      <c r="J59" s="108"/>
      <c r="K59" s="108"/>
      <c r="L59" s="108"/>
      <c r="M59" s="108"/>
      <c r="N59" s="108"/>
      <c r="O59" s="108"/>
    </row>
    <row r="61" spans="1:17" ht="15.75" customHeight="1" x14ac:dyDescent="0.25">
      <c r="A61" s="208" t="s">
        <v>177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09"/>
      <c r="P61" s="104"/>
      <c r="Q61" s="104"/>
    </row>
    <row r="62" spans="1:17" ht="47.25" x14ac:dyDescent="0.25">
      <c r="A62" s="224" t="s">
        <v>77</v>
      </c>
      <c r="B62" s="225"/>
      <c r="C62" s="225"/>
      <c r="D62" s="225"/>
      <c r="E62" s="225"/>
      <c r="F62" s="225"/>
      <c r="G62" s="225"/>
      <c r="H62" s="226"/>
      <c r="I62" s="88" t="s">
        <v>312</v>
      </c>
      <c r="J62" s="88" t="s">
        <v>87</v>
      </c>
      <c r="K62" s="88" t="s">
        <v>308</v>
      </c>
      <c r="L62" s="88" t="s">
        <v>310</v>
      </c>
      <c r="M62" s="113" t="s">
        <v>311</v>
      </c>
      <c r="N62" s="88" t="s">
        <v>88</v>
      </c>
      <c r="O62" s="91" t="s">
        <v>314</v>
      </c>
    </row>
    <row r="63" spans="1:17" ht="31.5" x14ac:dyDescent="0.25">
      <c r="A63" s="88" t="s">
        <v>78</v>
      </c>
      <c r="B63" s="88" t="s">
        <v>79</v>
      </c>
      <c r="C63" s="88" t="s">
        <v>80</v>
      </c>
      <c r="D63" s="88" t="s">
        <v>81</v>
      </c>
      <c r="E63" s="88" t="s">
        <v>84</v>
      </c>
      <c r="F63" s="88" t="s">
        <v>85</v>
      </c>
      <c r="G63" s="88" t="s">
        <v>83</v>
      </c>
      <c r="H63" s="88" t="s">
        <v>82</v>
      </c>
      <c r="I63" s="88" t="s">
        <v>8</v>
      </c>
      <c r="J63" s="88" t="s">
        <v>8</v>
      </c>
      <c r="K63" s="110" t="s">
        <v>8</v>
      </c>
      <c r="L63" s="110" t="s">
        <v>8</v>
      </c>
      <c r="M63" s="88" t="s">
        <v>8</v>
      </c>
      <c r="N63" s="88" t="s">
        <v>8</v>
      </c>
      <c r="O63" s="88" t="s">
        <v>6</v>
      </c>
    </row>
    <row r="64" spans="1:17" x14ac:dyDescent="0.25">
      <c r="A64" s="91">
        <f>'Data Entry'!JD14</f>
        <v>0</v>
      </c>
      <c r="B64" s="91">
        <f>'Data Entry'!JE14</f>
        <v>0</v>
      </c>
      <c r="C64" s="91">
        <f>'Data Entry'!JF14</f>
        <v>0</v>
      </c>
      <c r="D64" s="91">
        <f>'Data Entry'!JG14</f>
        <v>0</v>
      </c>
      <c r="E64" s="91">
        <f>'Data Entry'!JH14</f>
        <v>0</v>
      </c>
      <c r="F64" s="91">
        <f>'Data Entry'!JI14</f>
        <v>0</v>
      </c>
      <c r="G64" s="91">
        <f>'Data Entry'!JJ14</f>
        <v>0</v>
      </c>
      <c r="H64" s="91">
        <f>'Data Entry'!JK14</f>
        <v>0</v>
      </c>
      <c r="I64" s="91">
        <f>'Data Entry'!IX14</f>
        <v>0</v>
      </c>
      <c r="J64" s="91">
        <f>'Data Entry'!JA14</f>
        <v>0</v>
      </c>
      <c r="K64" s="91">
        <f>'Data Entry'!JM14</f>
        <v>0</v>
      </c>
      <c r="L64" s="91">
        <f>'Data Entry'!JP14</f>
        <v>0</v>
      </c>
      <c r="M64" s="91">
        <f>'Data Entry'!JS14</f>
        <v>0</v>
      </c>
      <c r="N64" s="91">
        <f>'Data Entry'!KB14</f>
        <v>0</v>
      </c>
      <c r="O64" s="91">
        <f>'Data Entry'!KF14</f>
        <v>0</v>
      </c>
    </row>
    <row r="65" spans="1:16" x14ac:dyDescent="0.25">
      <c r="A65" s="93" t="e">
        <f>'Data Entry'!JD15</f>
        <v>#DIV/0!</v>
      </c>
      <c r="B65" s="93" t="e">
        <f>'Data Entry'!JE15</f>
        <v>#DIV/0!</v>
      </c>
      <c r="C65" s="93" t="e">
        <f>'Data Entry'!JF15</f>
        <v>#DIV/0!</v>
      </c>
      <c r="D65" s="93" t="e">
        <f>'Data Entry'!JG15</f>
        <v>#DIV/0!</v>
      </c>
      <c r="E65" s="93" t="e">
        <f>'Data Entry'!JH15</f>
        <v>#DIV/0!</v>
      </c>
      <c r="F65" s="93" t="e">
        <f>'Data Entry'!JI15</f>
        <v>#DIV/0!</v>
      </c>
      <c r="G65" s="93" t="e">
        <f>'Data Entry'!JJ15</f>
        <v>#DIV/0!</v>
      </c>
      <c r="H65" s="93" t="e">
        <f>'Data Entry'!JK15</f>
        <v>#DIV/0!</v>
      </c>
      <c r="I65" s="93" t="e">
        <f>'Data Entry'!IX15</f>
        <v>#DIV/0!</v>
      </c>
      <c r="J65" s="93" t="e">
        <f>'Data Entry'!JA15</f>
        <v>#DIV/0!</v>
      </c>
      <c r="K65" s="93" t="e">
        <f>'Data Entry'!JM15</f>
        <v>#DIV/0!</v>
      </c>
      <c r="L65" s="93" t="e">
        <f>'Data Entry'!JP15</f>
        <v>#DIV/0!</v>
      </c>
      <c r="M65" s="93" t="e">
        <f>'Data Entry'!JS15</f>
        <v>#DIV/0!</v>
      </c>
      <c r="N65" s="93" t="e">
        <f>'Data Entry'!KB15</f>
        <v>#DIV/0!</v>
      </c>
      <c r="O65" s="93" t="e">
        <f>'Data Entry'!KF15</f>
        <v>#DIV/0!</v>
      </c>
    </row>
    <row r="67" spans="1:16" ht="38.25" customHeight="1" x14ac:dyDescent="0.25">
      <c r="A67" s="208" t="s">
        <v>177</v>
      </c>
      <c r="B67" s="209"/>
      <c r="C67" s="210" t="s">
        <v>313</v>
      </c>
      <c r="D67" s="211"/>
      <c r="E67" s="211"/>
      <c r="F67" s="211"/>
      <c r="G67" s="212" t="s">
        <v>179</v>
      </c>
      <c r="H67" s="213"/>
      <c r="I67" s="213"/>
      <c r="J67" s="213"/>
      <c r="K67" s="213"/>
      <c r="L67" s="214"/>
      <c r="M67" s="103"/>
      <c r="N67" s="103"/>
      <c r="O67" s="103"/>
      <c r="P67" s="85"/>
    </row>
    <row r="68" spans="1:16" ht="78" customHeight="1" x14ac:dyDescent="0.25">
      <c r="A68" s="89" t="s">
        <v>317</v>
      </c>
      <c r="B68" s="120" t="s">
        <v>318</v>
      </c>
      <c r="C68" s="88" t="s">
        <v>319</v>
      </c>
      <c r="D68" s="88" t="s">
        <v>159</v>
      </c>
      <c r="E68" s="88" t="s">
        <v>292</v>
      </c>
      <c r="F68" s="88" t="s">
        <v>315</v>
      </c>
      <c r="G68" s="88" t="s">
        <v>102</v>
      </c>
      <c r="H68" s="88" t="s">
        <v>106</v>
      </c>
      <c r="I68" s="88" t="s">
        <v>105</v>
      </c>
      <c r="J68" s="88" t="s">
        <v>118</v>
      </c>
      <c r="K68" s="88" t="s">
        <v>235</v>
      </c>
      <c r="L68" s="88" t="s">
        <v>321</v>
      </c>
      <c r="M68" s="103"/>
      <c r="N68" s="104"/>
      <c r="O68" s="103"/>
      <c r="P68" s="87"/>
    </row>
    <row r="69" spans="1:16" x14ac:dyDescent="0.25">
      <c r="A69" s="88" t="s">
        <v>8</v>
      </c>
      <c r="B69" s="88" t="s">
        <v>8</v>
      </c>
      <c r="C69" s="88" t="s">
        <v>8</v>
      </c>
      <c r="D69" s="88" t="s">
        <v>8</v>
      </c>
      <c r="E69" s="88" t="s">
        <v>8</v>
      </c>
      <c r="F69" s="88" t="s">
        <v>8</v>
      </c>
      <c r="G69" s="91" t="str">
        <f>'Data Entry'!LL14</f>
        <v>Median</v>
      </c>
      <c r="H69" s="91" t="str">
        <f>'Data Entry'!LM14</f>
        <v>Median</v>
      </c>
      <c r="I69" s="91" t="str">
        <f>'Data Entry'!LN14</f>
        <v>Median</v>
      </c>
      <c r="J69" s="91" t="str">
        <f>'Data Entry'!LO14</f>
        <v>Median</v>
      </c>
      <c r="K69" s="91" t="s">
        <v>8</v>
      </c>
      <c r="L69" s="91" t="s">
        <v>6</v>
      </c>
      <c r="M69" s="103"/>
      <c r="N69" s="103"/>
      <c r="O69" s="103"/>
      <c r="P69" s="87"/>
    </row>
    <row r="70" spans="1:16" x14ac:dyDescent="0.25">
      <c r="A70" s="91">
        <f>'Data Entry'!KP14</f>
        <v>0</v>
      </c>
      <c r="B70" s="92">
        <f>'Data Entry'!KX14</f>
        <v>0</v>
      </c>
      <c r="C70" s="91">
        <f>'Data Entry'!JV14</f>
        <v>0</v>
      </c>
      <c r="D70" s="91">
        <f>'Data Entry'!JW14</f>
        <v>0</v>
      </c>
      <c r="E70" s="91">
        <f>'Data Entry'!JX14</f>
        <v>0</v>
      </c>
      <c r="F70" s="91">
        <f>'Data Entry'!JZ14</f>
        <v>0</v>
      </c>
      <c r="G70" s="106">
        <f>'Data Entry'!LL15</f>
        <v>0</v>
      </c>
      <c r="H70" s="106">
        <f>'Data Entry'!LM15</f>
        <v>0</v>
      </c>
      <c r="I70" s="106">
        <f>'Data Entry'!LN15</f>
        <v>0</v>
      </c>
      <c r="J70" s="106">
        <f>'Data Entry'!LO15</f>
        <v>0</v>
      </c>
      <c r="K70" s="93" t="e">
        <f>'Data Entry'!FS15</f>
        <v>#DIV/0!</v>
      </c>
      <c r="L70" s="93" t="e">
        <f>'Data Entry'!EH15</f>
        <v>#DIV/0!</v>
      </c>
      <c r="M70" s="103"/>
      <c r="N70" s="108"/>
      <c r="O70" s="103"/>
      <c r="P70" s="85"/>
    </row>
    <row r="71" spans="1:16" x14ac:dyDescent="0.25">
      <c r="A71" s="93" t="e">
        <f>'Data Entry'!KP15</f>
        <v>#DIV/0!</v>
      </c>
      <c r="B71" s="94" t="e">
        <f>'Data Entry'!KX15</f>
        <v>#DIV/0!</v>
      </c>
      <c r="C71" s="93" t="e">
        <f>'Data Entry'!JV15</f>
        <v>#DIV/0!</v>
      </c>
      <c r="D71" s="93" t="e">
        <f>'Data Entry'!JW15</f>
        <v>#DIV/0!</v>
      </c>
      <c r="E71" s="93" t="e">
        <f>'Data Entry'!JX15</f>
        <v>#DIV/0!</v>
      </c>
      <c r="F71" s="93" t="e">
        <f>'Data Entry'!JZ15</f>
        <v>#DIV/0!</v>
      </c>
      <c r="G71" s="108"/>
      <c r="H71" s="108"/>
      <c r="I71" s="108"/>
      <c r="J71" s="108"/>
      <c r="K71" s="103"/>
      <c r="L71" s="103"/>
      <c r="M71" s="103"/>
      <c r="N71" s="103"/>
      <c r="O71" s="103"/>
      <c r="P71" s="97"/>
    </row>
    <row r="72" spans="1:16" x14ac:dyDescent="0.25">
      <c r="A72" s="97"/>
      <c r="B72" s="97"/>
      <c r="C72" s="97"/>
      <c r="D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85"/>
    </row>
    <row r="73" spans="1:16" ht="15.75" customHeight="1" x14ac:dyDescent="0.25">
      <c r="G73" s="86"/>
      <c r="H73" s="86"/>
      <c r="I73" s="86"/>
      <c r="J73" s="85"/>
      <c r="K73" s="87"/>
      <c r="L73" s="87"/>
      <c r="M73" s="87"/>
    </row>
    <row r="74" spans="1:16" x14ac:dyDescent="0.25">
      <c r="G74" s="86"/>
      <c r="H74" s="86"/>
      <c r="I74" s="86"/>
      <c r="J74" s="86"/>
    </row>
    <row r="75" spans="1:16" x14ac:dyDescent="0.25">
      <c r="G75" s="86"/>
      <c r="H75" s="86"/>
      <c r="I75" s="86"/>
      <c r="J75" s="86"/>
    </row>
    <row r="76" spans="1:16" x14ac:dyDescent="0.25">
      <c r="G76" s="86"/>
      <c r="H76" s="86"/>
      <c r="I76" s="86"/>
      <c r="J76" s="86"/>
    </row>
  </sheetData>
  <mergeCells count="38">
    <mergeCell ref="K3:M3"/>
    <mergeCell ref="N3:P3"/>
    <mergeCell ref="H3:J3"/>
    <mergeCell ref="B3:C3"/>
    <mergeCell ref="D3:D4"/>
    <mergeCell ref="A9:A10"/>
    <mergeCell ref="D15:F15"/>
    <mergeCell ref="B15:C15"/>
    <mergeCell ref="B9:O9"/>
    <mergeCell ref="I31:P31"/>
    <mergeCell ref="A1:Q1"/>
    <mergeCell ref="A31:H31"/>
    <mergeCell ref="H44:N44"/>
    <mergeCell ref="G43:N43"/>
    <mergeCell ref="A62:H62"/>
    <mergeCell ref="G15:L15"/>
    <mergeCell ref="G20:H20"/>
    <mergeCell ref="A20:F20"/>
    <mergeCell ref="J50:K50"/>
    <mergeCell ref="H32:H33"/>
    <mergeCell ref="A49:N49"/>
    <mergeCell ref="A50:F50"/>
    <mergeCell ref="A38:H38"/>
    <mergeCell ref="A2:P2"/>
    <mergeCell ref="A8:P8"/>
    <mergeCell ref="A3:A4"/>
    <mergeCell ref="A67:B67"/>
    <mergeCell ref="C67:F67"/>
    <mergeCell ref="G67:L67"/>
    <mergeCell ref="A61:O61"/>
    <mergeCell ref="J32:J33"/>
    <mergeCell ref="K32:K33"/>
    <mergeCell ref="L32:N32"/>
    <mergeCell ref="I38:P38"/>
    <mergeCell ref="A37:P37"/>
    <mergeCell ref="C44:C45"/>
    <mergeCell ref="A43:F43"/>
    <mergeCell ref="A32:G32"/>
  </mergeCells>
  <pageMargins left="0.25" right="0.25" top="0.75" bottom="0.75" header="0.3" footer="0.3"/>
  <pageSetup scale="59" fitToHeight="0" orientation="landscape" r:id="rId1"/>
  <rowBreaks count="1" manualBreakCount="1">
    <brk id="30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325FB90790E84AA674753A3292FACF" ma:contentTypeVersion="8" ma:contentTypeDescription="Create a new document." ma:contentTypeScope="" ma:versionID="76140ee3d72cace4ca8788b75c2430b4">
  <xsd:schema xmlns:xsd="http://www.w3.org/2001/XMLSchema" xmlns:xs="http://www.w3.org/2001/XMLSchema" xmlns:p="http://schemas.microsoft.com/office/2006/metadata/properties" xmlns:ns2="68d4746f-2889-4693-8ad9-118825a8574a" xmlns:ns3="577b82b2-26d1-4833-b1df-507eb2df9586" targetNamespace="http://schemas.microsoft.com/office/2006/metadata/properties" ma:root="true" ma:fieldsID="e4f5718243453ef4b67e161a4dfb91ce" ns2:_="" ns3:_="">
    <xsd:import namespace="68d4746f-2889-4693-8ad9-118825a8574a"/>
    <xsd:import namespace="577b82b2-26d1-4833-b1df-507eb2df95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4746f-2889-4693-8ad9-118825a857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b82b2-26d1-4833-b1df-507eb2df958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B0464D-1956-4D1A-980C-6614726F5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d4746f-2889-4693-8ad9-118825a8574a"/>
    <ds:schemaRef ds:uri="577b82b2-26d1-4833-b1df-507eb2df95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CBA09C-606E-4BE5-AC49-B40503688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9C1428-FEA8-4098-9970-280211D9F37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7b82b2-26d1-4833-b1df-507eb2df9586"/>
    <ds:schemaRef ds:uri="http://purl.org/dc/elements/1.1/"/>
    <ds:schemaRef ds:uri="http://schemas.microsoft.com/office/2006/metadata/properties"/>
    <ds:schemaRef ds:uri="68d4746f-2889-4693-8ad9-118825a857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Data Entry</vt:lpstr>
      <vt:lpstr>Overall Report</vt:lpstr>
      <vt:lpstr>'Data Entry'!Print_Area</vt:lpstr>
      <vt:lpstr>Instructions!Print_Area</vt:lpstr>
      <vt:lpstr>'Overall Report'!Print_Area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 Richards</dc:creator>
  <cp:lastModifiedBy>Richards, DeAnn</cp:lastModifiedBy>
  <cp:lastPrinted>2018-01-12T20:36:51Z</cp:lastPrinted>
  <dcterms:created xsi:type="dcterms:W3CDTF">2016-04-15T19:49:04Z</dcterms:created>
  <dcterms:modified xsi:type="dcterms:W3CDTF">2018-04-16T16:42:49Z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0x010100FA325FB90790E84AA674753A3292FACF</vt:lpwstr>
  </property>
</Properties>
</file>